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792D2A97-0981-4418-9E1E-E117EF7A1A6C}" xr6:coauthVersionLast="47" xr6:coauthVersionMax="47" xr10:uidLastSave="{00000000-0000-0000-0000-000000000000}"/>
  <bookViews>
    <workbookView xWindow="-120" yWindow="-120" windowWidth="29040" windowHeight="15720" firstSheet="1" activeTab="1" xr2:uid="{00000000-000D-0000-FFFF-FFFF00000000}"/>
  </bookViews>
  <sheets>
    <sheet name="Mẫu số 12.1B. Bảng giá dự thầu " sheetId="2" r:id="rId1"/>
    <sheet name="Phụ lục" sheetId="20" r:id="rId2"/>
  </sheets>
  <externalReferences>
    <externalReference r:id="rId3"/>
    <externalReference r:id="rId4"/>
    <externalReference r:id="rId5"/>
    <externalReference r:id="rId6"/>
    <externalReference r:id="rId7"/>
    <externalReference r:id="rId8"/>
    <externalReference r:id="rId9"/>
  </externalReferences>
  <definedNames>
    <definedName name="_xlnm._FilterDatabase" localSheetId="0" hidden="1">'Mẫu số 12.1B. Bảng giá dự thầu '!$A$2:$AM$57</definedName>
    <definedName name="_xlnm._FilterDatabase" localSheetId="1" hidden="1">'Phụ lục'!$A$7:$Q$327</definedName>
  </definedNames>
  <calcPr calcId="18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O319" i="20" l="1"/>
  <c r="O326" i="20" l="1"/>
  <c r="K326" i="20"/>
  <c r="O325" i="20"/>
  <c r="K325" i="20"/>
  <c r="O324" i="20"/>
  <c r="K324" i="20"/>
  <c r="O323" i="20"/>
  <c r="K323" i="20"/>
  <c r="O322" i="20"/>
  <c r="K322" i="20"/>
  <c r="O321" i="20"/>
  <c r="K321" i="20"/>
  <c r="O320" i="20"/>
  <c r="K320" i="20"/>
  <c r="K319" i="20"/>
  <c r="O318" i="20"/>
  <c r="K318" i="20"/>
  <c r="O317" i="20"/>
  <c r="K317" i="20"/>
  <c r="O316" i="20"/>
  <c r="K316" i="20"/>
  <c r="O315" i="20"/>
  <c r="K315" i="20"/>
  <c r="O314" i="20"/>
  <c r="K314" i="20"/>
  <c r="O313" i="20"/>
  <c r="K313" i="20"/>
  <c r="O312" i="20"/>
  <c r="K312" i="20"/>
  <c r="O311" i="20"/>
  <c r="K311" i="20"/>
  <c r="O310" i="20"/>
  <c r="K310" i="20"/>
  <c r="O309" i="20"/>
  <c r="K309" i="20"/>
  <c r="O308" i="20"/>
  <c r="K308" i="20"/>
  <c r="O307" i="20"/>
  <c r="K307" i="20"/>
  <c r="O306" i="20"/>
  <c r="K306" i="20"/>
  <c r="O305" i="20"/>
  <c r="K305" i="20"/>
  <c r="O303" i="20"/>
  <c r="K303" i="20"/>
  <c r="O302" i="20"/>
  <c r="K302" i="20"/>
  <c r="O301" i="20"/>
  <c r="K301" i="20"/>
  <c r="O300" i="20"/>
  <c r="K300" i="20"/>
  <c r="O299" i="20"/>
  <c r="K299" i="20"/>
  <c r="O298" i="20"/>
  <c r="K298" i="20"/>
  <c r="O297" i="20"/>
  <c r="K297" i="20"/>
  <c r="O296" i="20"/>
  <c r="K296" i="20"/>
  <c r="O295" i="20"/>
  <c r="K295" i="20"/>
  <c r="O294" i="20"/>
  <c r="K294" i="20"/>
  <c r="O292" i="20"/>
  <c r="K292" i="20"/>
  <c r="O291" i="20"/>
  <c r="K291" i="20"/>
  <c r="O290" i="20"/>
  <c r="K290" i="20"/>
  <c r="O289" i="20"/>
  <c r="K289" i="20"/>
  <c r="O288" i="20"/>
  <c r="K288" i="20"/>
  <c r="O287" i="20"/>
  <c r="K287" i="20"/>
  <c r="O286" i="20"/>
  <c r="K286" i="20"/>
  <c r="O285" i="20"/>
  <c r="K285" i="20"/>
  <c r="O284" i="20"/>
  <c r="K284" i="20"/>
  <c r="O283" i="20"/>
  <c r="K283" i="20"/>
  <c r="O282" i="20"/>
  <c r="K282" i="20"/>
  <c r="O281" i="20"/>
  <c r="K281" i="20"/>
  <c r="O280" i="20"/>
  <c r="K280" i="20"/>
  <c r="O279" i="20"/>
  <c r="K279" i="20"/>
  <c r="O278" i="20"/>
  <c r="K278" i="20"/>
  <c r="O277" i="20"/>
  <c r="K277" i="20"/>
  <c r="O276" i="20"/>
  <c r="K276" i="20"/>
  <c r="O275" i="20"/>
  <c r="K275" i="20"/>
  <c r="O274" i="20"/>
  <c r="K274" i="20"/>
  <c r="O273" i="20"/>
  <c r="K273" i="20"/>
  <c r="O272" i="20"/>
  <c r="K272" i="20"/>
  <c r="O271" i="20"/>
  <c r="K271" i="20"/>
  <c r="O270" i="20"/>
  <c r="K270" i="20"/>
  <c r="O269" i="20"/>
  <c r="K269" i="20"/>
  <c r="O268" i="20"/>
  <c r="K268" i="20"/>
  <c r="O267" i="20"/>
  <c r="K267" i="20"/>
  <c r="O266" i="20"/>
  <c r="K266" i="20"/>
  <c r="O265" i="20"/>
  <c r="K265" i="20"/>
  <c r="O264" i="20"/>
  <c r="K264" i="20"/>
  <c r="O263" i="20"/>
  <c r="K263" i="20"/>
  <c r="O262" i="20"/>
  <c r="K262" i="20"/>
  <c r="O260" i="20"/>
  <c r="O259" i="20"/>
  <c r="O258" i="20"/>
  <c r="O257" i="20"/>
  <c r="O255" i="20"/>
  <c r="K255" i="20"/>
  <c r="O253" i="20"/>
  <c r="K253" i="20"/>
  <c r="O252" i="20"/>
  <c r="K252" i="20"/>
  <c r="O251" i="20"/>
  <c r="K251" i="20"/>
  <c r="O250" i="20"/>
  <c r="K250" i="20"/>
  <c r="O248" i="20"/>
  <c r="K248" i="20"/>
  <c r="O247" i="20"/>
  <c r="K247" i="20"/>
  <c r="O246" i="20"/>
  <c r="K246" i="20"/>
  <c r="O245" i="20"/>
  <c r="K245" i="20"/>
  <c r="O244" i="20"/>
  <c r="K244" i="20"/>
  <c r="O243" i="20"/>
  <c r="K243" i="20"/>
  <c r="O242" i="20"/>
  <c r="K242" i="20"/>
  <c r="O241" i="20"/>
  <c r="K241" i="20"/>
  <c r="O240" i="20"/>
  <c r="K240" i="20"/>
  <c r="O238" i="20"/>
  <c r="K238" i="20"/>
  <c r="O236" i="20"/>
  <c r="O235" i="20"/>
  <c r="O233" i="20"/>
  <c r="K233" i="20"/>
  <c r="O232" i="20"/>
  <c r="K232" i="20"/>
  <c r="O230" i="20"/>
  <c r="K230" i="20"/>
  <c r="O229" i="20"/>
  <c r="K229" i="20"/>
  <c r="O228" i="20"/>
  <c r="K228" i="20"/>
  <c r="O227" i="20"/>
  <c r="K227" i="20"/>
  <c r="O226" i="20"/>
  <c r="K226" i="20"/>
  <c r="O225" i="20"/>
  <c r="K225" i="20"/>
  <c r="O224" i="20"/>
  <c r="K224" i="20"/>
  <c r="O223" i="20"/>
  <c r="K223" i="20"/>
  <c r="O222" i="20"/>
  <c r="K222" i="20"/>
  <c r="O221" i="20"/>
  <c r="K221" i="20"/>
  <c r="O220" i="20"/>
  <c r="K220" i="20"/>
  <c r="O218" i="20"/>
  <c r="K218" i="20"/>
  <c r="O217" i="20"/>
  <c r="K217" i="20"/>
  <c r="O216" i="20"/>
  <c r="K216" i="20"/>
  <c r="O215" i="20"/>
  <c r="K215" i="20"/>
  <c r="O214" i="20"/>
  <c r="K214" i="20"/>
  <c r="O213" i="20"/>
  <c r="K213" i="20"/>
  <c r="O211" i="20"/>
  <c r="K211" i="20"/>
  <c r="O210" i="20"/>
  <c r="K210" i="20"/>
  <c r="O209" i="20"/>
  <c r="K209" i="20"/>
  <c r="O208" i="20"/>
  <c r="K208" i="20"/>
  <c r="O207" i="20"/>
  <c r="K207" i="20"/>
  <c r="O206" i="20"/>
  <c r="K206" i="20"/>
  <c r="O205" i="20"/>
  <c r="K205" i="20"/>
  <c r="O204" i="20"/>
  <c r="K204" i="20"/>
  <c r="O203" i="20"/>
  <c r="K203" i="20"/>
  <c r="O202" i="20"/>
  <c r="K202" i="20"/>
  <c r="O200" i="20"/>
  <c r="K200" i="20"/>
  <c r="O199" i="20"/>
  <c r="K199" i="20"/>
  <c r="O198" i="20"/>
  <c r="K198" i="20"/>
  <c r="O197" i="20"/>
  <c r="K197" i="20"/>
  <c r="O196" i="20"/>
  <c r="K196" i="20"/>
  <c r="O195" i="20"/>
  <c r="K195" i="20"/>
  <c r="O194" i="20"/>
  <c r="K194" i="20"/>
  <c r="O193" i="20"/>
  <c r="K193" i="20"/>
  <c r="O191" i="20"/>
  <c r="K191" i="20"/>
  <c r="O189" i="20"/>
  <c r="K189" i="20"/>
  <c r="O187" i="20"/>
  <c r="K187" i="20"/>
  <c r="O186" i="20"/>
  <c r="K186" i="20"/>
  <c r="O185" i="20"/>
  <c r="K185" i="20"/>
  <c r="O184" i="20"/>
  <c r="K184" i="20"/>
  <c r="O183" i="20"/>
  <c r="K183" i="20"/>
  <c r="O182" i="20"/>
  <c r="K182" i="20"/>
  <c r="O181" i="20"/>
  <c r="K181" i="20"/>
  <c r="O180" i="20"/>
  <c r="K180" i="20"/>
  <c r="O179" i="20"/>
  <c r="K179" i="20"/>
  <c r="O178" i="20"/>
  <c r="K178" i="20"/>
  <c r="O177" i="20"/>
  <c r="K177" i="20"/>
  <c r="O176" i="20"/>
  <c r="K176" i="20"/>
  <c r="O175" i="20"/>
  <c r="K175" i="20"/>
  <c r="O174" i="20"/>
  <c r="K174" i="20"/>
  <c r="O173" i="20"/>
  <c r="K173" i="20"/>
  <c r="O172" i="20"/>
  <c r="K172" i="20"/>
  <c r="O171" i="20"/>
  <c r="K171" i="20"/>
  <c r="O170" i="20"/>
  <c r="K170" i="20"/>
  <c r="O169" i="20"/>
  <c r="K169" i="20"/>
  <c r="O168" i="20"/>
  <c r="K168" i="20"/>
  <c r="O167" i="20"/>
  <c r="K167" i="20"/>
  <c r="O166" i="20"/>
  <c r="K166" i="20"/>
  <c r="O165" i="20"/>
  <c r="K165" i="20"/>
  <c r="O164" i="20"/>
  <c r="K164" i="20"/>
  <c r="O163" i="20"/>
  <c r="K163" i="20"/>
  <c r="O162" i="20"/>
  <c r="K162" i="20"/>
  <c r="O161" i="20"/>
  <c r="K161" i="20"/>
  <c r="O160" i="20"/>
  <c r="K160" i="20"/>
  <c r="O159" i="20"/>
  <c r="K159" i="20"/>
  <c r="O158" i="20"/>
  <c r="K158" i="20"/>
  <c r="O157" i="20"/>
  <c r="K157" i="20"/>
  <c r="O156" i="20"/>
  <c r="K156" i="20"/>
  <c r="O155" i="20"/>
  <c r="K155" i="20"/>
  <c r="O154" i="20"/>
  <c r="K154" i="20"/>
  <c r="O153" i="20"/>
  <c r="K153" i="20"/>
  <c r="O152" i="20"/>
  <c r="K152" i="20"/>
  <c r="O151" i="20"/>
  <c r="K151" i="20"/>
  <c r="O150" i="20"/>
  <c r="K150" i="20"/>
  <c r="O149" i="20"/>
  <c r="K149" i="20"/>
  <c r="O148" i="20"/>
  <c r="K148" i="20"/>
  <c r="O147" i="20"/>
  <c r="K147" i="20"/>
  <c r="O146" i="20"/>
  <c r="K146" i="20"/>
  <c r="O145" i="20"/>
  <c r="K145" i="20"/>
  <c r="O144" i="20"/>
  <c r="K144" i="20"/>
  <c r="O142" i="20"/>
  <c r="K142" i="20"/>
  <c r="O141" i="20"/>
  <c r="K141" i="20"/>
  <c r="O140" i="20"/>
  <c r="K140" i="20"/>
  <c r="O139" i="20"/>
  <c r="K139" i="20"/>
  <c r="O138" i="20"/>
  <c r="K138" i="20"/>
  <c r="O137" i="20"/>
  <c r="K137" i="20"/>
  <c r="O136" i="20"/>
  <c r="K136" i="20"/>
  <c r="O135" i="20"/>
  <c r="K135" i="20"/>
  <c r="O134" i="20"/>
  <c r="K134" i="20"/>
  <c r="O133" i="20"/>
  <c r="K133" i="20"/>
  <c r="O132" i="20"/>
  <c r="K132" i="20"/>
  <c r="O131" i="20"/>
  <c r="K131" i="20"/>
  <c r="O130" i="20"/>
  <c r="K130" i="20"/>
  <c r="O129" i="20"/>
  <c r="K129" i="20"/>
  <c r="O128" i="20"/>
  <c r="K128" i="20"/>
  <c r="O126" i="20"/>
  <c r="K126" i="20"/>
  <c r="O124" i="20"/>
  <c r="K124" i="20"/>
  <c r="O123" i="20"/>
  <c r="K123" i="20"/>
  <c r="O122" i="20"/>
  <c r="K122" i="20"/>
  <c r="O121" i="20"/>
  <c r="K121" i="20"/>
  <c r="O120" i="20"/>
  <c r="K120" i="20"/>
  <c r="O119" i="20"/>
  <c r="K119" i="20"/>
  <c r="O118" i="20"/>
  <c r="K118" i="20"/>
  <c r="O117" i="20"/>
  <c r="K117" i="20"/>
  <c r="O116" i="20"/>
  <c r="K116" i="20"/>
  <c r="O115" i="20"/>
  <c r="K115" i="20"/>
  <c r="O114" i="20"/>
  <c r="K114" i="20"/>
  <c r="O113" i="20"/>
  <c r="K113" i="20"/>
  <c r="O112" i="20"/>
  <c r="K112" i="20"/>
  <c r="O111" i="20"/>
  <c r="K111" i="20"/>
  <c r="O110" i="20"/>
  <c r="K110" i="20"/>
  <c r="O109" i="20"/>
  <c r="K109" i="20"/>
  <c r="O108" i="20"/>
  <c r="K108" i="20"/>
  <c r="O107" i="20"/>
  <c r="K107" i="20"/>
  <c r="O106" i="20"/>
  <c r="K106" i="20"/>
  <c r="O105" i="20"/>
  <c r="K105" i="20"/>
  <c r="O104" i="20"/>
  <c r="K104" i="20"/>
  <c r="O103" i="20"/>
  <c r="K103" i="20"/>
  <c r="O102" i="20"/>
  <c r="K102" i="20"/>
  <c r="O101" i="20"/>
  <c r="K101" i="20"/>
  <c r="O100" i="20"/>
  <c r="K100" i="20"/>
  <c r="O99" i="20"/>
  <c r="K99" i="20"/>
  <c r="O98" i="20"/>
  <c r="K98" i="20"/>
  <c r="O97" i="20"/>
  <c r="K97" i="20"/>
  <c r="O96" i="20"/>
  <c r="K96" i="20"/>
  <c r="O95" i="20"/>
  <c r="K95" i="20"/>
  <c r="O94" i="20"/>
  <c r="K94" i="20"/>
  <c r="O93" i="20"/>
  <c r="K93" i="20"/>
  <c r="O92" i="20"/>
  <c r="K92" i="20"/>
  <c r="O91" i="20"/>
  <c r="K91" i="20"/>
  <c r="O90" i="20"/>
  <c r="K90" i="20"/>
  <c r="O89" i="20"/>
  <c r="K89" i="20"/>
  <c r="O88" i="20"/>
  <c r="K88" i="20"/>
  <c r="O87" i="20"/>
  <c r="K87" i="20"/>
  <c r="O86" i="20"/>
  <c r="K86" i="20"/>
  <c r="O85" i="20"/>
  <c r="K85" i="20"/>
  <c r="O84" i="20"/>
  <c r="K84" i="20"/>
  <c r="O83" i="20"/>
  <c r="K83" i="20"/>
  <c r="O82" i="20"/>
  <c r="K82" i="20"/>
  <c r="O81" i="20"/>
  <c r="K81" i="20"/>
  <c r="O80" i="20"/>
  <c r="K80" i="20"/>
  <c r="O79" i="20"/>
  <c r="K79" i="20"/>
  <c r="O78" i="20"/>
  <c r="K78" i="20"/>
  <c r="O77" i="20"/>
  <c r="K77" i="20"/>
  <c r="O76" i="20"/>
  <c r="K76" i="20"/>
  <c r="O75" i="20"/>
  <c r="K75" i="20"/>
  <c r="O74" i="20"/>
  <c r="K74" i="20"/>
  <c r="O72" i="20"/>
  <c r="K72" i="20"/>
  <c r="O71" i="20"/>
  <c r="K71" i="20"/>
  <c r="O70" i="20"/>
  <c r="K70" i="20"/>
  <c r="O69" i="20"/>
  <c r="K69" i="20"/>
  <c r="O68" i="20"/>
  <c r="K68" i="20"/>
  <c r="O67" i="20"/>
  <c r="K67" i="20"/>
  <c r="O66" i="20"/>
  <c r="K66" i="20"/>
  <c r="O65" i="20"/>
  <c r="K65" i="20"/>
  <c r="O64" i="20"/>
  <c r="K64" i="20"/>
  <c r="O63" i="20"/>
  <c r="K63" i="20"/>
  <c r="O62" i="20"/>
  <c r="K62" i="20"/>
  <c r="O61" i="20"/>
  <c r="K61" i="20"/>
  <c r="O60" i="20"/>
  <c r="K60" i="20"/>
  <c r="O59" i="20"/>
  <c r="K59" i="20"/>
  <c r="O58" i="20"/>
  <c r="K58" i="20"/>
  <c r="O57" i="20"/>
  <c r="K57" i="20"/>
  <c r="O56" i="20"/>
  <c r="K56" i="20"/>
  <c r="O55" i="20"/>
  <c r="K55" i="20"/>
  <c r="O54" i="20"/>
  <c r="K54" i="20"/>
  <c r="O53" i="20"/>
  <c r="K53" i="20"/>
  <c r="O52" i="20"/>
  <c r="K52" i="20"/>
  <c r="O51" i="20"/>
  <c r="K51" i="20"/>
  <c r="O50" i="20"/>
  <c r="K50" i="20"/>
  <c r="O49" i="20"/>
  <c r="K49" i="20"/>
  <c r="O48" i="20"/>
  <c r="K48" i="20"/>
  <c r="O47" i="20"/>
  <c r="K47" i="20"/>
  <c r="O46" i="20"/>
  <c r="K46" i="20"/>
  <c r="O45" i="20"/>
  <c r="K45" i="20"/>
  <c r="O44" i="20"/>
  <c r="K44" i="20"/>
  <c r="O43" i="20"/>
  <c r="K43" i="20"/>
  <c r="O42" i="20"/>
  <c r="K42" i="20"/>
  <c r="O41" i="20"/>
  <c r="K41" i="20"/>
  <c r="O40" i="20"/>
  <c r="K40" i="20"/>
  <c r="O39" i="20"/>
  <c r="K39" i="20"/>
  <c r="O38" i="20"/>
  <c r="K38" i="20"/>
  <c r="O37" i="20"/>
  <c r="K37" i="20"/>
  <c r="O36" i="20"/>
  <c r="K36" i="20"/>
  <c r="O35" i="20"/>
  <c r="K35" i="20"/>
  <c r="O34" i="20"/>
  <c r="K34" i="20"/>
  <c r="O33" i="20"/>
  <c r="K33" i="20"/>
  <c r="O32" i="20"/>
  <c r="K32" i="20"/>
  <c r="O31" i="20"/>
  <c r="K31" i="20"/>
  <c r="O30" i="20"/>
  <c r="K30" i="20"/>
  <c r="O29" i="20"/>
  <c r="K29" i="20"/>
  <c r="O28" i="20"/>
  <c r="K28" i="20"/>
  <c r="O27" i="20"/>
  <c r="K27" i="20"/>
  <c r="O26" i="20"/>
  <c r="K26" i="20"/>
  <c r="O25" i="20"/>
  <c r="K25" i="20"/>
  <c r="O24" i="20"/>
  <c r="K24" i="20"/>
  <c r="O23" i="20"/>
  <c r="K23" i="20"/>
  <c r="O22" i="20"/>
  <c r="K22" i="20"/>
  <c r="O21" i="20"/>
  <c r="K21" i="20"/>
  <c r="O20" i="20"/>
  <c r="K20" i="20"/>
  <c r="O19" i="20"/>
  <c r="K19" i="20"/>
  <c r="O18" i="20"/>
  <c r="K18" i="20"/>
  <c r="O17" i="20"/>
  <c r="K17" i="20"/>
  <c r="O16" i="20"/>
  <c r="K16" i="20"/>
  <c r="O15" i="20"/>
  <c r="K15" i="20"/>
  <c r="O14" i="20"/>
  <c r="K14" i="20"/>
  <c r="O13" i="20"/>
  <c r="K13" i="20"/>
  <c r="O12" i="20"/>
  <c r="K12" i="20"/>
  <c r="O11" i="20"/>
  <c r="K11" i="20"/>
  <c r="O10" i="20"/>
  <c r="K10" i="20"/>
  <c r="O9" i="20"/>
  <c r="K9" i="20"/>
  <c r="O327" i="20" l="1"/>
  <c r="C4" i="2"/>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3" i="2"/>
  <c r="AE28" i="2" l="1"/>
  <c r="AE29" i="2"/>
  <c r="AE40" i="2"/>
  <c r="AE39" i="2"/>
  <c r="AE38" i="2"/>
  <c r="AE34" i="2"/>
  <c r="AE27" i="2"/>
  <c r="AE36" i="2" l="1"/>
  <c r="AE37" i="2"/>
  <c r="AE3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V2" authorId="0" shapeId="0" xr:uid="{1003AE78-FAA3-4D65-A9A3-89ADAA03F566}">
      <text>
        <r>
          <rPr>
            <b/>
            <sz val="9"/>
            <color indexed="81"/>
            <rFont val="Segoe UI"/>
            <family val="2"/>
          </rPr>
          <t>Author:</t>
        </r>
        <r>
          <rPr>
            <sz val="9"/>
            <color indexed="81"/>
            <rFont val="Segoe UI"/>
            <family val="2"/>
          </rPr>
          <t xml:space="preserve">
Đúng theo mẫu 21
</t>
        </r>
      </text>
    </comment>
    <comment ref="AA2" authorId="0" shapeId="0" xr:uid="{9AE67667-5A2C-44A3-BAA1-C08E81E903A7}">
      <text>
        <r>
          <rPr>
            <b/>
            <sz val="9"/>
            <color indexed="81"/>
            <rFont val="Segoe UI"/>
            <family val="2"/>
          </rPr>
          <t>Author:</t>
        </r>
        <r>
          <rPr>
            <sz val="9"/>
            <color indexed="81"/>
            <rFont val="Segoe UI"/>
            <family val="2"/>
          </rPr>
          <t xml:space="preserve">
* Đối với trang thiết bị y tế thuộc loại A, B cung cấp một trong số các tài liệu sau:
+ Số công bố tiêu chuẩn áp dụng hoặc
+ Phiếu tiếp nhận hồ sơ công bố tiêu chuẩn áp dụng hoặc
+ Giấy phép nhập khẩu (đối với trang thiết bị y tế thuộc danh mục phải cấp giấy phép nhập khẩu theo quy định tại Thông tư số 05/2022/TT-BYT) hoặc
+ Tài liệu chứng minh thủ tục thông quan (đối với trang thiết bị y tế không thuộc danh mục phải cấp giấy phép nhập khẩu theo quy định tại Thông tư số 05/2022/TT-BYT).
* Đối với trang thiết bị y tế thuộc loại C, D cung cấp một trong số các tài liệu sau:
+ Số giấy chứng nhận đăng ký lưu hành hoặc
+ Phiếu tiếp nhận hồ sơ cấp số chứng nhận đăng ký lưu hành hoặc
+ Giấy phép nhập khẩu (đối với trang thiết bị y tế thuộc danh mục phải cấp giấy phép nhập khẩu theo quy định tại Thông tư số 05/2022/TT-BYT) hoặc
+ Tài liệu chứng minh thủ tục thông quan (đối với trang thiết bị y tế không thuộc danh mục phải cấp giấy phép nhập khẩu theo quy định tại Thông tư số 05/2022/TT-BYT).
</t>
        </r>
      </text>
    </comment>
    <comment ref="AB2" authorId="0" shapeId="0" xr:uid="{635B068A-9AEE-45EA-A88B-0B83C50DC387}">
      <text>
        <r>
          <rPr>
            <b/>
            <sz val="9"/>
            <color indexed="81"/>
            <rFont val="Segoe UI"/>
            <family val="2"/>
          </rPr>
          <t>Author:</t>
        </r>
        <r>
          <rPr>
            <sz val="9"/>
            <color indexed="81"/>
            <rFont val="Segoe UI"/>
            <family val="2"/>
          </rPr>
          <t xml:space="preserve">
- Đối với hàng hóa là trang thiết bị y tế: Hàng hóa tham dự thầu được sản xuất bởi nhà sản xuất phải đạt tiêu chuẩn quản lý chất lượng ISO 13485.
- Đối với hàng hóa không là trang thiết bị y tế: Hàng hóa tham dự thầu được sản xuất bởi nhà sản xuất phải đạt tiêu chuẩn quản lý chất lượng ISO 9001.
</t>
        </r>
      </text>
    </comment>
    <comment ref="AD2" authorId="0" shapeId="0" xr:uid="{2502E34F-63B9-48C9-BCAD-0960419858D3}">
      <text>
        <r>
          <rPr>
            <b/>
            <sz val="9"/>
            <color indexed="81"/>
            <rFont val="Segoe UI"/>
            <family val="2"/>
          </rPr>
          <t>Author:</t>
        </r>
        <r>
          <rPr>
            <sz val="9"/>
            <color indexed="81"/>
            <rFont val="Segoe UI"/>
            <family val="2"/>
          </rPr>
          <t xml:space="preserve">
Mẫu 23, 24 điền đủ thông tin là ok
</t>
        </r>
      </text>
    </comment>
  </commentList>
</comments>
</file>

<file path=xl/sharedStrings.xml><?xml version="1.0" encoding="utf-8"?>
<sst xmlns="http://schemas.openxmlformats.org/spreadsheetml/2006/main" count="5161" uniqueCount="2500">
  <si>
    <t>STT</t>
  </si>
  <si>
    <t/>
  </si>
  <si>
    <t>Mã phần (lô)</t>
  </si>
  <si>
    <t>Tên phần (lô)</t>
  </si>
  <si>
    <t>Mặt hàng dự thầu</t>
  </si>
  <si>
    <t>Mã hàng hóa</t>
  </si>
  <si>
    <t>Kỹ mã hiệu</t>
  </si>
  <si>
    <t>Nhãn hiệu</t>
  </si>
  <si>
    <t>Năm sản xuất</t>
  </si>
  <si>
    <t>Xuất xứ (quốc gia, vùng lãnh thổ)</t>
  </si>
  <si>
    <t>Hãng sản xuất</t>
  </si>
  <si>
    <t>Cấu hình, tính năng kỹ thuật cơ bản</t>
  </si>
  <si>
    <t>Đơn vị tính</t>
  </si>
  <si>
    <t>Khối lượng</t>
  </si>
  <si>
    <t>Mã HS</t>
  </si>
  <si>
    <t>Đơn giá dự thầu (đã bao gồm thuế, phí, lệ phí (nếu có))</t>
  </si>
  <si>
    <t>Thành tiền (đã bao gồm thuế, phí, lệ phí (nếu có))</t>
  </si>
  <si>
    <t>PP2400076952</t>
  </si>
  <si>
    <t>Bơm tiêm sử dụng một lần 1ml</t>
  </si>
  <si>
    <t>Bơm tiêm sử dụng một lần Vihankok (1ml)</t>
  </si>
  <si>
    <t>24BV-VT-G2-10</t>
  </si>
  <si>
    <t>BT1.VHK</t>
  </si>
  <si>
    <t>Vihankok</t>
  </si>
  <si>
    <t>2023/2024</t>
  </si>
  <si>
    <t>Việt Nam</t>
  </si>
  <si>
    <t xml:space="preserve">Công ty Cổ phần Tanaphar </t>
  </si>
  <si>
    <t>Bơm tiêm nhựa liền kim, dung tích 1ml, gioăng có núm. Thân kim: làm bằng thép không gỉ và không bị oxy hóa. Vỏ bơm tiêm: Làm bằng nhựa y tế, không có chất gây sốt, độc tố, kim loại nặng, không chứa DEHP. Đóng gói vô trùng</t>
  </si>
  <si>
    <t>Cái</t>
  </si>
  <si>
    <t>PP2400076954</t>
  </si>
  <si>
    <t>Kim chạy thận  nhân tạo</t>
  </si>
  <si>
    <t>24BV-VT-G2-17</t>
  </si>
  <si>
    <t>BAIN-A.V.F-002</t>
  </si>
  <si>
    <t>Dora</t>
  </si>
  <si>
    <t>Trung Quốc</t>
  </si>
  <si>
    <t>Bain Medical Equipment
(Guangzhou) Co., Ltd</t>
  </si>
  <si>
    <t>Thành kim làm bằng thép không gỉ.
- Chiều dài kim: 2,5cm, chiều dài dây dẫn: 300mm, đường kính 16G, có mắt, có kẹp, có cánh.
- Kim được phủ silicon
- Dây gắn với kim làm bằng nguyên liệu Polyvinylchroride.</t>
  </si>
  <si>
    <t>PP2400076960</t>
  </si>
  <si>
    <t>Chỉ không tiêu liền kim tổng hợp đơn sợi số 4/0</t>
  </si>
  <si>
    <t>Chỉ khâu phẫu thuật không tiêu liền kim vô trùng dùng trong y tế Nylon số 4/0</t>
  </si>
  <si>
    <t>24BV-VT-G2-50</t>
  </si>
  <si>
    <t xml:space="preserve">Suremed-Surelon </t>
  </si>
  <si>
    <t>Medico (Huaian) Co., Ltd</t>
  </si>
  <si>
    <t>Chỉ không tiêu liền kim tổng hợp đơn sợi cấu tạo Polyamind 6 số 4/0 dài 75cm. Kim tam giác 3/8, dài 19mm, kim làm từ thép không gỉ được phủ silicon.</t>
  </si>
  <si>
    <t>Sợi</t>
  </si>
  <si>
    <t>PP2400076961</t>
  </si>
  <si>
    <t>Chỉ tiêu trung bình đa sợi 3/0</t>
  </si>
  <si>
    <t>Chỉ Surgicryl 910
số 3/0</t>
  </si>
  <si>
    <t>24BV-VT-G2-51</t>
  </si>
  <si>
    <t>Bỉ</t>
  </si>
  <si>
    <t>SMI A.G</t>
  </si>
  <si>
    <t>Chỉ tiêu trung bình đa sợi thành phần cấu tạo từ Glycolide/lactide copolymer, bao phủ bằng hỗn hợp Caprolacton/glycolide copolymer và calcium stearoyl lactylate. Sợi chỉ số 3/0, dài  75cm, kim tròn, đầu nhọn, dài 26mm, độ cong kim 1/2 vòng tròn, được bao phủ bằng silicone. Sợi chỉ đạt lực khỏe nút buộc ban đầu 140%, đạt 80% ở thời điểm 2 tuần và 30% ở thời điểm tuần 3 tuần sau khi khâu. Chỉ tiêu hoàn toàn trong khoảng 56-70 ngày.</t>
  </si>
  <si>
    <t>PP2400076962</t>
  </si>
  <si>
    <t>Chỉ tiêu trung bình đa sợi  6/0</t>
  </si>
  <si>
    <t>Chỉ Surgicryl 910
số 6/0</t>
  </si>
  <si>
    <t>24BV-VT-G2-52</t>
  </si>
  <si>
    <t>Chỉ tiêu trung bình đa sợi thành phần cấu tạo từ Glycolide/lactide copolymer, bao phủ bằng hỗn hợp Caprolacton/glycolide copolymer và calcium stearoyl lactylate. Sợi chỉ số 6/0, dài  45cm, kim tròn, đầu nhọn, dài 13mm, độ cong kim 1/2 vòng tròn, được bao phủ bằng silicone sắc bén.  Sợi chỉ đạt lực khỏe nút buộc ban đầu 140%, đạt 80% ở thời điểm 2 tuần và 30% ở thời điểm tuần 3 tuần sau khi khâu. Chỉ tiêu hoàn toàn trong khoảng 56-70 ngày.</t>
  </si>
  <si>
    <t>PP2400076964</t>
  </si>
  <si>
    <t>Chỉ tiêu tổng hợp liền kim đa sợi số 1</t>
  </si>
  <si>
    <t>Chỉ khâu phẫu thuật Petcryl số 1, 1/2C, kim tròn 40mm, 90cm</t>
  </si>
  <si>
    <t>24BV-VT-G2-54</t>
  </si>
  <si>
    <t>FS 2347</t>
  </si>
  <si>
    <t>Petcryl</t>
  </si>
  <si>
    <t>Ấn Độ</t>
  </si>
  <si>
    <t>Futura Surgicare Pvt Ltd</t>
  </si>
  <si>
    <t>Chỉ tiêu tổng hợp đa sợi liền kim số 1 dài 90cm, kim tròn 40mm, 1/2C, kim được phủ silicon và thép không gỉ. Chất liệu Polyglycolic acid được bao phủ Polycaprolactone and Calcium Stearate. Tiêu hoàn toàn trong khoảng 60-90 ngày; Sức căng còn 75% sau 14 ngày;  50% sau 21 ngày.</t>
  </si>
  <si>
    <t>PP2400076965</t>
  </si>
  <si>
    <t>Chỉ phẫu thuật số 4/0</t>
  </si>
  <si>
    <t>Chỉ Polypropylene
số 4/0</t>
  </si>
  <si>
    <t>24BV-VT-G2-55</t>
  </si>
  <si>
    <t>5150522-2</t>
  </si>
  <si>
    <t>Chỉ không tan tổng hợp đơn sợi polypropylene số 4/0, dài 90 cm, 2 kim tròn đầu cắt 20mm, 1/2C</t>
  </si>
  <si>
    <t>Tép</t>
  </si>
  <si>
    <t>PP2400076966</t>
  </si>
  <si>
    <t>Chỉ thép số 5 dài 45cm, kim tròn đầu cắt KV-40, 1/2C 48mm</t>
  </si>
  <si>
    <t>Chỉ thép liền kim
số 5</t>
  </si>
  <si>
    <t>24BV-VT-G2-57</t>
  </si>
  <si>
    <t>ST55</t>
  </si>
  <si>
    <t>Chỉ thép số 5 dài 4 sợi dài 45cm kim 1/2 kim tròn đầu cắt vòng kim 48mm . Đóng gói bằng giấy Tyvek 100% sợi HDPE bền dai chống rách ngăn khuẩn hiệu quả. Kim thép 300, 302 phủ silicone</t>
  </si>
  <si>
    <t>Nhà thầu</t>
  </si>
  <si>
    <t>vn0316974915</t>
  </si>
  <si>
    <t>Tên nhà thầu</t>
  </si>
  <si>
    <t>Khoa Vy</t>
  </si>
  <si>
    <t>PP2400076957</t>
  </si>
  <si>
    <t>Dây lọc máu Online</t>
  </si>
  <si>
    <t>Dây lọc máu 5008</t>
  </si>
  <si>
    <t>24BV-VT-G2-32</t>
  </si>
  <si>
    <t>AV-Set ONLINEplus 5008-R/ F00000384</t>
  </si>
  <si>
    <t>Life
Line</t>
  </si>
  <si>
    <t>2024</t>
  </si>
  <si>
    <t>Serbia</t>
  </si>
  <si>
    <t>Fresenius Medical Care Srbija d.o.o.;</t>
  </si>
  <si>
    <t>Tính năng Online: 
-  Không cần dùng nước muối để mồi, bolus hay dịch truyền.
- Dây Safeline có sẵn trong mỗi set.
- Không chứa DEHP
- Đo lường chính xác áp lực động mạch thông qua cảm biến áp lực dạng vòm.
- Bộ phát hiện khí được tích hợp sẵn trên dây.
- Các thành phần của bộ dây được định hình sẵn để lắp vào máy mà không cần tháo rời.
- Thể tích làm đầy: 132ml</t>
  </si>
  <si>
    <t>Bộ</t>
  </si>
  <si>
    <t>90183990</t>
  </si>
  <si>
    <t>Vĩnh Phúc</t>
  </si>
  <si>
    <t>giảm giá</t>
  </si>
  <si>
    <t>Ưu đãi</t>
  </si>
  <si>
    <t>Có</t>
  </si>
  <si>
    <t>Không</t>
  </si>
  <si>
    <t>PP2400076992</t>
  </si>
  <si>
    <t>Bóng nong mạch vành áp lực thường</t>
  </si>
  <si>
    <t>Bóng nong mạch vành áp lực thường - HAWK™ PTCA Balloon Dilatation Catheter</t>
  </si>
  <si>
    <t>24BV-VT-G2-167</t>
  </si>
  <si>
    <t>79003; 79010; 73503; 79017; 71103; 79026; 79200; 79045; 77604</t>
  </si>
  <si>
    <t>HAWK™ PTCA Balloon Dilatation Catheter</t>
  </si>
  <si>
    <t>2023 trở đi</t>
  </si>
  <si>
    <t>Mỹ</t>
  </si>
  <si>
    <t>Umbra medical products, Inc</t>
  </si>
  <si>
    <t>Đầu tip 0,017'' . Chất liệu bóng polyamide, Bóng có marker chất liệu tungsten/iridium, Bóng có 2 loại 1 nếp gấp và 2 nếp gấp. Đường kính đầu xa: 2.55F, đầu gần: 1.9F, Crossing profile:0.025''-0.063'', Chiều dài thân catheter khả dụng: 140cm, Đường kính từ 1.5-4.0mm, Chiều dài từ  2.0- 40mm</t>
  </si>
  <si>
    <t>9018</t>
  </si>
  <si>
    <t>KTA</t>
  </si>
  <si>
    <t>An Sinh</t>
  </si>
  <si>
    <t>PP2400076981</t>
  </si>
  <si>
    <t>Bóng nong động mạch vành áp lực cao</t>
  </si>
  <si>
    <t>24BV-VT-G2-124</t>
  </si>
  <si>
    <t>XFORxxxx</t>
  </si>
  <si>
    <t>FORCE NC NON-COMPLIANT</t>
  </si>
  <si>
    <t>2023 trở về sau</t>
  </si>
  <si>
    <t>Hà Lan</t>
  </si>
  <si>
    <t>Blue Medical Devices B.V</t>
  </si>
  <si>
    <t>- Bóng áp lực cao, Áp suất 12 bar; 22-24 bar
- Chất liệu bóng Polyamide, 3 nếp gấp
- Tương thích với guiding catheter 5F.
- Xâm nhập tổn thương 0.016''(0.40mm)
- Catheter dài 154cm.
- Phủ lớp ái nước. Đầu típ thuôn, dài 3mm.
Có 8 kích thước đường kính: Từ 2.0mm đến 4.5mm
Có 4 kích thước chiều dài: Từ 5mm đến 20mm</t>
  </si>
  <si>
    <t>90189090</t>
  </si>
  <si>
    <t>PP2400076982</t>
  </si>
  <si>
    <t>Bóng nong động mạch vành áp lực thường</t>
  </si>
  <si>
    <t>24BV-VT-G2-125</t>
  </si>
  <si>
    <t>EVERxxxx</t>
  </si>
  <si>
    <t>EVEREST PTCA CATHETER</t>
  </si>
  <si>
    <t>- Bóng bán áp lực cao, Áp suất 6 bar; 16 bar
- Chất liệu bóng Semi-compliant Polyamide, 3 nếp gấp
- Tương thích với guiding catheter 5F và 6F
- Xâm nhập tổn thương 0.016''(0.40mm)
- Catheter dài 154cm. Xẹp bóng 3s
- Phủ lớp ái nước. Đầu típ thuôn, dài 3mm. 
Có tối thiểu 6 kích thước đường kính: Từ 1.5mm đến 4.0mm
Có kích thước chiều dài: Từ 10mm đến 30mm</t>
  </si>
  <si>
    <t>Trọng Minh</t>
  </si>
  <si>
    <t>PP2400076984</t>
  </si>
  <si>
    <t>Dụng cụ mở đường vào động mạch đùi dùng kim luồn chọc mạch</t>
  </si>
  <si>
    <t>Radifocus Introducer II</t>
  </si>
  <si>
    <t>24BV-VT-G2-140</t>
  </si>
  <si>
    <t>RS*A40G07SQ/ RS*A50G07SQ/ RS*A60G07SQ/ RS*A40K10SQ/ RS*A50K10SQ/ RS*A60K10SQ/ RS*A70K10SQ/ RS*A80K10SQ</t>
  </si>
  <si>
    <t>2023-2024</t>
  </si>
  <si>
    <t>Terumo VIETNAM CO., LTD</t>
  </si>
  <si>
    <t>Cấu tạo gồm:
- Kim chọc mạch cỡ 18G hoặc 20G
- Mini plastic guide wire cỡ 0.025'', 0.035", dài 45cm
- Bơm tiêm 2.5ml
- Introducer sheath
- Dilator (que nong)
- Dao rạch da
Đặc điểm:
- Các kích thước tối thiểu: cỡ 4F, 5F, 6F, 7F, 8F; dài 7cm, 10cm
- Vật liệu: Dilator chất liệu Polypropylene; Sheath làm bằng ETFE (ethylene tetrafluoroethylene)</t>
  </si>
  <si>
    <t>PP2400076989</t>
  </si>
  <si>
    <t>Vi dây dẫn đường cho bóng và Stent loại dành cho tổn thương hẹp khít</t>
  </si>
  <si>
    <t>Runthrough NS  PTCA Guide Wire</t>
  </si>
  <si>
    <t>24BV-VT-G2-153</t>
  </si>
  <si>
    <t>TW-AS418FA/ 
TW-AS418XA/ 
TW-DS418FH</t>
  </si>
  <si>
    <t>Runthrough NS</t>
  </si>
  <si>
    <t>Nhật Bản</t>
  </si>
  <si>
    <t>Ashitaka Factory of Terumo Corporation</t>
  </si>
  <si>
    <t>Chiều dài đoạn xa có lớp cuộn phía ngoài: 25 cm
- Chiều dài phần đầu cản quang: 3 cm 
Vật liệu: 
+Phần lõi: đoạn gần bằng thép không rỉ, đoạn xa Nickel - Titanium 
+Lớp cuộn: Platinum và thép không rỉ
Lớp phủ ngoài: 
- Đoạn xa có lớp cuộn : Lớp phủ ái nước.
- Cho đoạn gần: phủ PTFE và Silicone
- Kích thước: 0.014'' x 180cm</t>
  </si>
  <si>
    <t>PP2400076993</t>
  </si>
  <si>
    <t>Dây dẫn đường ái nước dài 260 cm</t>
  </si>
  <si>
    <t>Radifocus Guide Wire M (260cm)</t>
  </si>
  <si>
    <t>24BV-VT-G2-169</t>
  </si>
  <si>
    <t>RF*GA32263M/ RF*GA35263M/ RF*GS35263M/ RF*PA35263M</t>
  </si>
  <si>
    <t>Radifocus Guide Wire M  (260cm)</t>
  </si>
  <si>
    <t>Cấu tạo: 
-  Lõi là vật liệu Nitinol, hợp kim
-  Lớp ngoài là Polyurethane.
-  Lớp phủ ái nước Hydrophilic
Hình dạng đầu: đầu thẳng, đầu cong hoặc hình chữ J.
Kích thước: 
- Chiều dài dây dẫn: 260 cm
- Chiều dài của phần đầu linh hoạt: 3 cm
- Đường kính tối thiểu 3 kích thước từ: 0.025'' đến 0.038''</t>
  </si>
  <si>
    <t>Thăng Long</t>
  </si>
  <si>
    <t>PP2400076971</t>
  </si>
  <si>
    <t>Khung giá đỡ động mạch vành bọc thuốc</t>
  </si>
  <si>
    <t>Giá Đỡ Mạch Vành Phủ Thuốc Zotarolimus-Eluting Resolute Onyx</t>
  </si>
  <si>
    <t>24BV-VT-G2-69</t>
  </si>
  <si>
    <t>RONYX20008X; RONYX20012X; RONYX20015X; RONYX20018X; RONYX20022X; RONYX20026X; RONYX20030X; RONYX22508X; RONYX22512X; RONYX22515X; RONYX22518X; RONYX22522X; RONYX22526X; RONYX22530X; RONYX22534X; RONYX22538X; RONYX25008X; RONYX25012X; RONYX25015X; RONYX25018X; RONYX25022X; RONYX25026X; RONYX25030X; RONYX25034X; RONYX25038X; RONYX27508X; RONYX27512X; RONYX27515X; RONYX27518X; RONYX27522X; RONYX27526X; RONYX27530X; RONYX27534X; RONYX27538X; RONYX30008X; RONYX30012X; RONYX30015X; RONYX30018X; RONYX30022X; RONYX30026X; RONYX30030X; RONYX30034X; RONYX30038X; RONYX35008X; RONYX35012X; RONYX35015X; RONYX35018X; RONYX35022X; RONYX35026X; RONYX35030X; RONYX35034X; RONYX35038X; RONYX40008X; RONYX40012X; RONYX40015X; RONYX40018X; RONYX40022X; RONYX40026X; RONYX40030X; RONYX40034X; RONYX40038X; RONYX45012X; RONYX45015X; RONYX45018X; RONYX45022X; RONYX45026X; RONYX45030X; RONYX50012X; RONYX50015X; RONYX50018X; RONYX50022X; RONYX50026X; RONYX50030X</t>
  </si>
  <si>
    <t>Resolute Onyx Zotarolimus- Eluting Coronary Stent System</t>
  </si>
  <si>
    <t>Ireland</t>
  </si>
  <si>
    <t>Medtronic Ireland</t>
  </si>
  <si>
    <t xml:space="preserve">Chi tiết theo "Mẫu số 25. Bảng danh mục hàng hóa dự thầu"
</t>
  </si>
  <si>
    <t>cái</t>
  </si>
  <si>
    <t>9021</t>
  </si>
  <si>
    <t>Tổng hợp VTYT</t>
  </si>
  <si>
    <t>Bóng nong mạch vành và cầu nối, chịu áp lực bình thường 7atm, áp lực vỡ bóng 14atm.
- Khẩu kính đầu vào 0.017”.
- Chiều dài thân hữu dụng Catheter bóng 140 cm
- Guiding tương thích nhỏ nhất 5F. Dây dẫn tương thích 0.014"
- Vật liệu bóng làm bằng Polymer.
- Bóng có 2 nếp gấp và 1 marker hoặc 3 nếp gấp và 2 marker.
- Thân bóng với đường kính 1.25- 4,0 mm có lớp phủ đan xen ái nước hoặc kỵ nước
- Điểm đánh dấu (Marker): Platinum-Iridium.
- Điểm đánh dấu ở thân: 92 cm từ đầu tip (đi đường cánh tay), 102 cm từ đầu tip (đi đường đùi)
- Đủ kích thước khác nhau: 
    + Đường kính: 1.25; 1.50; 2.00; 2.50; 3.00; 3.50; 4.00 mm
    + Chiều dài: 6; 10; 15; 20; 25; 30 mm</t>
  </si>
  <si>
    <t>Biotronik AG</t>
  </si>
  <si>
    <t>Thuỵ Sĩ</t>
  </si>
  <si>
    <t>Bóng nong can thiệp mạch vành Pantera Pro</t>
  </si>
  <si>
    <t>393291; 393298; 393305; 393289; 393292; 393299; 393306; 393290; 393293; 393300; 393307; 393312; 393317; 393294; 393301; 393308; 393313; 393318; 393295; 393302; 393309; 393314; 393319; 393296; 393303; 393310; 393315; 393320; 393297; 393304; 393311; 393316; 393321</t>
  </si>
  <si>
    <t>24BV-VT-G2-166</t>
  </si>
  <si>
    <t>Bóng nong mạch vành và cầu nối</t>
  </si>
  <si>
    <t>PP2400076991</t>
  </si>
  <si>
    <t>Bóng nong mạch vành áp lực cao: 
Chịu áp lực bình thường 14atm, áp lực vỡ bóng tới 20atm (ngoại trừ 4.5 và 5.0, áp lực vỡ bóng là 18atm).
- Thân bóng linh hoạt. 
- Khẩu kính đầu vào bóng 0.018”.
- Chiều dài thân hữu dụng bóng 145 cm
- Guiding tương thích 5F. Dây dẫn tương thích 0.014"
- Vật liệu bóng làm bằng Polymer
- Bóng có 3 nếp gấp.
- Điểm đánh dấu: Platinum-Iridium.
- Đủ kích thước khác nhau: 
    + Đường kính: 2.0, 2.25, 2.5, 2.75, 3.0, 3.25, 3.5, 3.75, 4.0, 4.5, 5.0mm
    + Chiều dài : 8, 12, 15, 20, 30mm.</t>
  </si>
  <si>
    <t>Bóng nong can thiệp mạch vành Pantera LEO</t>
  </si>
  <si>
    <t>367002; 367013; 367024; 367035; 366991; 367003; 367014; 367025; 367036; 366992;  367004; 367015; 367026; 367037; 366993; 367005; 367016; 367027; 367038; 366994;  367006; 367017; 367028; 367039; 366995; 367007; 367018; 367029; 367040; 366996; 367008; 367019; 367030; 367041; 366997; 367009; 367020; 367031; 367042; 366998; 367010; 367021; 367032; 367043; 366999; 367011; 367022; 367033; 367044; 367000; 367012; 367023; 367034; 367045; 367001</t>
  </si>
  <si>
    <t>24BV-VT-G2-146</t>
  </si>
  <si>
    <t>Bóng nong mạch vành áp lực cao</t>
  </si>
  <si>
    <t>PP2400076988</t>
  </si>
  <si>
    <t>Giá đỡ mạch vành với lớp phủ kép Biolute và ProBio có phủ thuốc Limus:
 - Vật liệu stent làm bằng Cobalt chromium, được phủ lớp Silicon Carbide siêu mỏng
- Chất liệu bóng mang stent là Semi Crystalline Polymer. 
- Liều lượng thuốc: 1.4µg/mm2.
- Dùng polymer tự tiêu Poly-L-Lactic Acid (PLLA).
- Chiều dài Catheter stent 140 cm.
- Khẩu kính: 0.017".
- Guiding tương thích nhỏ nhất 5F (I.D. ≥ 0.056").
- Dây dẫn tương thích 0.014"
- Đường kính ống thông đầu gần 2.0F, đầu xa 2.6F đến 2.8F
- Tối thiểu 6 kích thước đường kính từ 2.25mm đến 4.0mm; Tối thiểu 9 kích thước chiều dài từ 9 đến 40 mm.
- Áp lực bơm bóng bình thường 8 atm, áp lực vỡ bóng 16 atm</t>
  </si>
  <si>
    <t>ORSIRO</t>
  </si>
  <si>
    <t>391241; 391239; 391235; 364472; 364474; 364475; 364477; 364478; 364481; 364482; 364484; 364485; 364486; 364488; 364490; 364492; 364499; 364501; 364502; 364503; 364504; 364505; 364507; 364508; 364509; 364510; 364511; 364512; 364513; 364514; 364515; 391234; 391236; 391237; 391018; 391238; 391240; 391021; 364470; 364471; 364469; 364479; 364506; 364516; 364476; 364480; 364483; 364487; 364491; 364500; 391019; 391020; 364473; 364489</t>
  </si>
  <si>
    <t>24BV-VT-G2-70</t>
  </si>
  <si>
    <t>Khung giá đỡ động mạch vành phủ thuốc Limus</t>
  </si>
  <si>
    <t>PP2400076972</t>
  </si>
  <si>
    <t>Thống Nhất</t>
  </si>
  <si>
    <t>PP2400076970</t>
  </si>
  <si>
    <t>Giá đỡ mạch vành phủ thuốc Sirolimus</t>
  </si>
  <si>
    <t>Giá đỡ mạch vành phủ thuốc Sirolimus ALISCR</t>
  </si>
  <si>
    <t>24BV-VT-G2-68</t>
  </si>
  <si>
    <t>AL203240cr; AL203840cr; AL204240cr; AL201625cr; AL202025cr; AL202425cr; AL202825cr; AL203225cr; AL203825cr; AL204225cr; AL2012275cr; AL2016275cr; AL2020275cr; AL2024275cr; AL2028275cr; AL2032275cr; AL2038275cr; AL2042275cr; AL201230cr; AL201630cr; AL202030cr; AL202430cr; AL202830cr; AL203230cr; AL201225cr; AL203830cr; AL204230cr; AL201235cr; AL201635cr; AL202035cr; AL202435cr; AL202835cr; AL203235cr; AL203835cr; AL204235cr; AL201240cr; AL201640cr; AL202040cr; AL202440cr; AL202840cr</t>
  </si>
  <si>
    <t>ALISCR</t>
  </si>
  <si>
    <t>Đức</t>
  </si>
  <si>
    <t>Alco Advanced Lightweight Constructions GmbH</t>
  </si>
  <si>
    <t>Stent chất liệu cobalt chromium phủ thuốc sirolimus được phủ phủ Unic
Stent được thiết kế dưới dạng mở với 3 liên kết trên mỗi phân đoạn và 6 phần tử zigzag trên mỗi phần tử vòng. 
Kích cỡ đường kính 2.5, 2.75, 3.0, 3.5, 4.0mm.
Chiều dài: 12, 16, 20, 24, 28, 32, 38, 42mm.
Độ dày thanh chống: 0,08mm 
Crossing profile: 0,90mm
Nồng độ phủ thuốc: 1.4 µg/mm2, thời gian giải phóng thuốc 6 tuần
Chiều dài catheter 140cm
Áp suất trung bình 8atm, áp suất vỡ bóng 14-16atm, đầu bóng dài hơn stent 0.5mm
Đường kính trong ống thông tương thích tối thiểu 0,064” (1,63 mm)
Đường kính ngoài dây dẫn tối đa 0,014” (0,36 mm)</t>
  </si>
  <si>
    <t>PP2400076975</t>
  </si>
  <si>
    <t>Bóng nong mạch vành</t>
  </si>
  <si>
    <t>Bóng nong mạch vành Alex</t>
  </si>
  <si>
    <t>24BV-VT-G2-114</t>
  </si>
  <si>
    <t>AX0815; AX0820; AX08225; AX0825; AX08275; AX0830; AX08325; AX0835; AX0840; AX0915; AX0920; AX09225; AX0925; AX09275; AX0930; AX09325; AX0935; AX0940; AX1015; AX1020; AX10225; AX1025; AX10275; AX1030; AX10325; AX1035; AX1040; AX1215; AX1220; AX12225; AX1225; AX12275; AX1230; AX12325; AX1235; AX1240; AX1415; AX1420; AX14225; AX1425; AX14275; AX1430; AX14325; AX1435; AX1440; AX1515; AX1520; AX15225; AX1525; AX15275; AX1530; AX15325; AX1535; AX1540; AX1615; AX1620 AX16225; AX1625; AX16275; AX1630; AX16325; AX1635; AX1640; AX1815; AX1820; AX18225; AX1825; AX18275; AX1830; AX18325; AX1835; AX1840; AX2015; AX2020; AX20225; AX2025; AX20275 AX2030; AX20325; AX2035; AX2040; AX2215; AX2220; AX22225; AX2225; AX22275; AX2230; AX22325; AX2235; AX2240; AX2415; AX2420; AX24225; AX2425; AX24275; AX2430; AX24325; AX2435; AX2440; AX2515; AX2520; AX25225; AX2525; AX25275; AX2530; AX25325; AX2535; AX2540; AX3015; AX3020; AX30225; AX3025; AX30275; AX3030; AX30325; AX3035; AX3040; AX3315; AX3320; AX33225; AX3325; AX33275; AX3330; AX33325; AX3335; AX3340; AX3515; AX3520; AX35225; AX3525; AX35275; AX3530; AX35325; AX3535; AX3540; AX4015; AX4020; AX40225; AX4025; AX40275; AX4030; AX40325; AX4035; AX4040;</t>
  </si>
  <si>
    <t>Alex</t>
  </si>
  <si>
    <t>Bóng nong mạch vành bán giãn nở với 3 nếp gấp
Chiều dài ống thông 140cm, cách đầu tip 25cm 
Đường kính đầu gần 1.95F, đầu xa 2.7F
Áp lực trung bình 8atm, vỡ bóng 14-16atm
Đường kính băng qua tổn thương 0.017"
Đường kính trong ống thông tương thích tối thiếu 1,47mm
Đường kính bóng : 1.5, 2.0, 2.25, 2.5, 2.75, 3.0, 3.25, 3.5, 4.0mm
Chiều dài bóng: 8, 9, 10, 12, 14, 15, 16, 18, 20, 22, 24, 25, 30, 33, 35, 40mm</t>
  </si>
  <si>
    <t>PP2400076979</t>
  </si>
  <si>
    <t>Bóng nong (balloon) mạch máu áp lực cao các số</t>
  </si>
  <si>
    <t>Bóng nong mạch máu TOPPLE, các số</t>
  </si>
  <si>
    <t>24BV-VT-G2-121</t>
  </si>
  <si>
    <t>M92220006, M92225006, M92227006, M92230006, M92232006, M92235006, M92237006, M92240006, M92245006, M92250006, M92220008, M92225008, M92227008, M92230008, M92232008, M92235008, M92237008, M92240008, M92245008, M92250008, M92220010, M92225010, M92227010, M92230010, M92232010, M92235010, M92237010, M92240010, M92245010, M92250010, M92220012, M92225012, M92227012, M92230012, M92232012, M92235012, M92237012, M92240012, M92245012, M92250012, M92220015, M92225015, M92227015, M92230015, M92232015, M92235015, M92237015, M92240015, M92245015, M92250015, M92220020, M92225020, M92227020, M92230020, M92232020, M92235020, M92237020, M92240020, M92245020, M92250020, M92220025, M92225025, M92227025, M92230025, M92232025, M92235025, M92237025, M92240025, M92245025, M92250025, M92220030, M92225030, M92227030, M92230030, M92232030, M92235030, M92237030, M92240030, M92245030, M92250030</t>
  </si>
  <si>
    <t>TOPPLE</t>
  </si>
  <si>
    <t>Hoa Kỳ</t>
  </si>
  <si>
    <t>Medas Inc</t>
  </si>
  <si>
    <t>+ Vật liệu: Được làm từ Nilon 11
 + Kiểu thiết kế: Rapid Exchange
 + Kiểu giãn nở của bóng: Non-compliant
 + Số vạch maker: 2 vạch chắn bức xạ (90% Platinum - 10% Irudium)
 + Đường kính đầu xa : 2.7F, đường kính đầu gần: 2.3F
 + Đầu Tip làm bằng Pebax: 0.018"
 + Đường kính trong tối thiểu của catheter: 5.0 Fr
 + Đường kính ngoài tối đa của guide wire: 0.014" (0.36mm)
 + Chiều dài catheter: 135 cm
 + Áp suất tối thiểu: 14 atm
 + Áp suất tối đa: 22 atm
 + Ống hypotube làm bằng thép không gỉ 304 phủ polymer Pebax
 + Bán kính khi xảy ra hiện tượng xoắn ≤2,5mm
 + Độ bền khi bơm xả hơn 20 chu kỳ, thời gian căng bóng ≤10s
 + Tiệt trùng bằng EO, dư lượng EO ≤10µg/g 
 + Đường kính bóng nong: 2.0mm/2.5mm/2.75mm/3.0mm/3.25mm/3.5mm/3.75mm/4.0mm/4.5mm/5.0mm
 + Chiều dài bóng nong: 6mm/8mm/10mm/12mm/15mm/20mm/25mm/30mm</t>
  </si>
  <si>
    <t>Vinapham</t>
  </si>
  <si>
    <t>PP2400076969</t>
  </si>
  <si>
    <t>Khung giá đỡ (Stent) động mạch vành, chất liệu Platinum Chromium, bọc thuốc Everolimus trên nền Polymer tự tiêu</t>
  </si>
  <si>
    <t>Giá đỡ động mạch vành phủ thuốc Everolimus SYNERGY XD MONORAIL</t>
  </si>
  <si>
    <t>24BV-VT-G2-67</t>
  </si>
  <si>
    <t>H7493941708220, H749394l708250, H7493941708270, H7493941708300, H7493941708350, H7493941708400, H7493941712220, H7493941712250, H7493941712270, H7493941712300, H7493941712350, H7493941712400, H7493941712450, H7493941712500, H7493941716220, H7493941716250, H7493941716270, H7493941716300, H7493941716350, H749394 l 716400, H7493941716450, H7493941716500, H7493941720220, H7493941720250, H7493941720270, H7493941720300, H7493941720350, H7493941720400, H7493941720450, H7493941720500, H7493941724220, H7493941724250, H7493941724270, H7493941724300, H7493941724350, H7493941724400, H7493941724450, H7493941724500, H7493941728220, H7493941728250, H7493941728270, H7493941728300, H7493941728350, H7493941728400, H7493941728450, H7493941728500, H749394 l 732220, H7493941732250, H7493941732270, H7493941732300, H7493941732350, H7493941732400, H7493941732450, H7493941732500, H7493941738220, H7493941738250, H7493941738270, H7493941738300, H7493941738350, H7493941738400, H7493941748250, H7493941748270, H7493941748300, H7493941748350, H7493941748400.</t>
  </si>
  <si>
    <t xml:space="preserve"> SYNERGY™ XD MONORAIL™
Everolimus-Eluting Platinum Chromium Coronary
Stent</t>
  </si>
  <si>
    <t>Boston Scientific Limited</t>
  </si>
  <si>
    <t>- Stent chất liệu Platinum Chromium (platinum 33%) phủ thuốc Everolimus
- Thuốc Everlolimus được hấp thu hoàn toàn sau 3 tháng. Lớp Polymer PLGA chỉ phủ ở mặt stent áp thành mạch, Polymer tự tiêu hoàn toàn sau 4 tháng (120 ngày).
- Cấu trúc xoắn ốc, đỉnh lồng nhau.
- 4, 5 kết nối ở đoạn gần, 2 kết nối ở dọc trên thân
- Chất liệu bóng trong stent: Pebax có 2 lớp.
 - Có cấu tạo Bi-segment; phủ PTFE.
- Đầu xa thân phủ Bioslide Hydrophilic. 
- Có các vạch đánh dấu (marker) platinum iridium 1mm.
- Có 8 kích thước đường kính: Từ 2.25mm đến 5.00mm
- Có 9 kích thước chiều dài: Từ 8mm đến 48mm
- Khả năng giãn nở sau khi bung stent: 3.5mm đến 5.75mm</t>
  </si>
  <si>
    <t>PP2400076985</t>
  </si>
  <si>
    <t>Bóng nong động mạch vành NC Emerge™ Monorail™ PTCA Dilatation Catheter</t>
  </si>
  <si>
    <t>24BV-VT-G2-143</t>
  </si>
  <si>
    <t>H7493927606200; H7493927606220; H7493927606250; H7493927606270; H7493927606300; H7493927606320; H7493927606350; H7493927606370; H7493927606400; H7493927606450; H7493927606500; H7493927608200; H7493927608220; H7493927608250; H7493927608270; H7493927608300; H7493927608320; H7493927608350; H7493927608370; H7493927608400; H7493927608450; H7493927608500; H7493927608550; H7493927608600; H7493927612200; H7493927612220; H7493927612250; H7493927612270; H7493927612300; H7493927612320; H7493927612350; H7493927612370; H7493927612400; H7493927612450; H7493927612500; H7493927612550; H7493927612600; H7493927615200; H7493927615220; H7493927615250; H7493927615270; H7493927615300; H7493927615320; H7493927615350; H7493927615370; H7493927615400; H7493927615450; H7493927615500; H7493927615550; H7493927615600; H7493927620200; H7493927620220; H7493927620250; H7493927620270; H7493927620300; H7493927620320; H7493927620350; H7493927620370; H7493927620400; H7493927620450; H7493927620500; H7493927620550; H7493927620600; H7493927630200; H7493927630220; H7493927630250; H7493927630270; H7493927630300; H7493927630320; H7493927630350; H7493927630370; H7493927630400</t>
  </si>
  <si>
    <t>NC Emerge™ Monorail™ PTCA Dilatation Catheter</t>
  </si>
  <si>
    <t>USA</t>
  </si>
  <si>
    <t>Boston Scientific Corporation</t>
  </si>
  <si>
    <t>PP2400076990</t>
  </si>
  <si>
    <t>Bóng nong mạch vành áp lực thường loại siêu nhỏ</t>
  </si>
  <si>
    <t>Bóng nong động mạch vành Emerge™ Monorail™ PTCA Dilatation Catheter</t>
  </si>
  <si>
    <t>24BV-VT-G2-165</t>
  </si>
  <si>
    <t>H7493919308120; H7493919308150; H7493919308200; H7493919308220; H7493919308250; H7493919308270; H7493919308300; H7493919308320; H7493919308350; H7493919308370; H7493919308400; H7493919312120; H7493919312150; H7493919312200; H7493919312220; H7493919312250; H7493919312270; H7493919312300; H7493919312320; H7493919312350; H7493919312370; H7493919312400; H7493919315120; H7493919315150; H7493919315200; H7493919315220; H7493919315250; H7493919315270; H7493919315300; H7493919315320; H7493919315350; H7493919315370; H7493919315400; H7493919320120; H7493919320150; H7493919320200; H7493919320220; H7493919320250; H7493919320270; H7493919320300; H7493919320320; H7493919320350; H7493919320370; H7493919320400; H7493919330200; H7493919330220; H7493919330250; H7493919330270; H7493919330300; H7493919330320; H7493919330350; H7493919330370; H7493919330400; H7493919408120; H7493919408150; H7493919412120; H7493919412150; H7493919415120; H7493919415150; H7493919420120; H7493919420150</t>
  </si>
  <si>
    <t>Emerge™ Monorail™ PTCA Dilatation Catheter</t>
  </si>
  <si>
    <t>- Áp lực 6atm - 18atm. 
- Đường kính vượt qua tổn thương: 0.66mm (0.026")
- Chất liệu bóng: OptiLEAP, phủ ZGlide Hydrophilic.
- Có vạch đánh dấu chắn xạ Platinum iridium.
- Đường kính: 1.2mm đến 4.0mm, có 11 kích thước đường kính, chiều dài: 8mm đến 30mm có 5 kích thước chiều dài
- Chiều dài catheter: 143cm đến 144cm có 2 kích thước chiều dài</t>
  </si>
  <si>
    <t>Cổng Vàng</t>
  </si>
  <si>
    <t>PP2400076958</t>
  </si>
  <si>
    <t>Bộ Manifolds 3 cổng</t>
  </si>
  <si>
    <t>Bộ kit kết nối Manifolds 3 cửa - Medk</t>
  </si>
  <si>
    <t>24BV-VT-G2-34</t>
  </si>
  <si>
    <t>982503RF010100; 982503RN010100;
982503RN010200; 982503GRF010600</t>
  </si>
  <si>
    <t>MedK GmbH</t>
  </si>
  <si>
    <t>Bộ phận kết nối Manifold làm bằng chất liệu Polycarbonate áp lực cao lên tới 500 PSI có 3 cổng phù hợp với các mục đích sử dụng khác nhau. Cổng xoay phải On hoặc Off. Đi kèm Manifold gồm có:
- 1 ống tiêm 10ml hoặc 12ml
- 2 dây truyền dịch.
- 1 dây nối, áp lực 500 PSI</t>
  </si>
  <si>
    <t>Bộ</t>
  </si>
  <si>
    <t>PP2400076968</t>
  </si>
  <si>
    <t>Stent mạch vành siêu mỏng thanh liên kết chữ Z</t>
  </si>
  <si>
    <t>Khung giá đỡ động mạch vành phủ thuốc Sirolimus - Supraflex Cruz</t>
  </si>
  <si>
    <t>24BV-VT-G2-66</t>
  </si>
  <si>
    <t xml:space="preserve"> FGTZ200008IE; FGTZ200012IE; FGTZ200016IE; FGTZ200020IE; FGTZ200024IE; FGTZ200028IE; FGTZ200032IE; FGTZ200036IE; FGTZ200040IE; FGTZ200044IE; FGTZ200048IE; FGTZ225008IE; FGTZ225012IE; FGTZ225016IE; FGTZ225020IE; FGTZ225024IE; FGTZ225028IE; FGTZ225032IE; FGTZ225036IE; FGTZ225040IE; FGTZ225044IE; FGTZ225048IE; FGTZ250008IE; FGTZ250012IE; FGTZ250016IE; FGTZ250020IE; FGTZ250024IE; FGTZ250028IE; FGTZ250032IE; FGTZ250036IE; FGTZ250040IE; FGTZ250044IE; FGTZ250048IE; FGTZ275008IE; FGTZ275012IE; FGTZ275016IE; FGTZ275020IE; FGTZ275024IE; FGTZ275028IE; FGTZ275032IE; FGTZ275036IE; FGTZ275040IE; FGTZ275044IE; FGTZ275048IE; FGTZ300008IE; FGTZ300012IE; FGTZ300016IE; FGTZ300020IE; FGTZ300024IE; FGTZ300028IE; FGTZ300032IE; FGTZ300036IE; FGTZ300040IE; FGTZ300044IE; FGTZ300048IE; FGTZ350008IE; FGTZ350012IE; FGTZ350016IE; FGTZ350020IE; FGTZ350024IE; FGTZ350028IE; FGTZ350032IE; FGTZ350036IE; FGTZ350040IE; FGTZ350044IE; FGTZ350048IE; FGTZ400008IE; FGTZ400012IE; FGTZ400016IE; FGTZ400020IE; FGTZ400024IE; FGTZ400028IE; FGTZ400032IE; FGTZ400036IE; FGTZ400040IE; FGTZ400044IE; FGTZ400048IE; FGTZ450008IE; FGTZ450012IE; FGTZ450016IE; FGTZ450020IE; FGTZ450024IE; FGTZ450028IE; FGTZ450032IE; FGTZ450036IE; FGTZ450040IE; FGTZ450044IE; FGTZ450048IE</t>
  </si>
  <si>
    <t>Sahajanand Medical Technologies Ireland Limited</t>
  </si>
  <si>
    <t>- Chất liệu Cobalt Crom L-605; 
- Độ dày stent 60 µm cho tất cả các đường kính
- Thanh liên kết chữ Z.
- Thuốc: Sirolimus, nồng độ 1.4 µg/mm2
- Tỷ lệ nội mạc hóa tại thời điểm 4-6 tuần 91.3%
- Áp suất danh định:11atm (ϕ 3.5-4.5mm); 10atm (ϕ 2.5-3.0mm); 8atm (ϕ 2.0-2.25mm). Áp suất nổ: 16atm
- Đường kính: 2.00; 2.25; 2.50; 2.75; 3.00; 3.50; 4.00; 4.50mm. 
- Chiều dài: 8; 12; 16; 20; 24; 32; 40; 44; 48mm</t>
  </si>
  <si>
    <t>PP2400076986</t>
  </si>
  <si>
    <t>Bóng nong mạch bán đàn hồi</t>
  </si>
  <si>
    <t>Bóng nong mạch vành IKAZUCHI Zero</t>
  </si>
  <si>
    <t>24BV-VT-G2-144</t>
  </si>
  <si>
    <t>ZE-6-100F, ZE-6-100P, ZE-6-120, ZE-6-200, ZE-6-250, ZE-6-300, ZE-6-350, ZE-6-400, ZE-8-100P, ZE-8-120, ZE-10-150, ZE-10-200, ZE-10-225, ZE-10-250, ZE-10-275, ZE-10-300, ZE-10-350, ZE-10-400, ZE-12-150, ZE-12-200, ZE-12-225, ZE-12-250, ZE-12-275, ZE-12-300, ZE-12-350, ZE-12-400, ZE-15-150, ZE-15-200, ZE-15-225, ZE-15-250, ZE-15-275, ZE-15-300, ZE-15-325, ZE-15-350, ZE-15-375, ZE-15-400, ZE-20-150, ZE-20-200,  ZE-20-225, ZE-20-250, ZE-20-275, ZE-20-300, ZE-20-325, ZE-20-350, ZE-20-375, ZE-20-400, ZE-30-200, ZE-30-250, ZE-30-300, ZE-30-350</t>
  </si>
  <si>
    <t>Nhật bản</t>
  </si>
  <si>
    <t>Kaneka Corporation Osaka Plant</t>
  </si>
  <si>
    <t>- Chất liệu bóng Polyamide resin.
- Đường kính đầu tip (khẩu kính đầu xa): 0.0157'' (0.4 mm)
- Đường kính qua tổn thương (khẩu kính bóng): 0.58mm.
- Bên ngoài phủ lớp hydrophilic.
- Đường kính: 1.0; 1.2,1.5; 2.0; 2.25;2.5,2.75; 3.0; 3.25; 3.5; 3.75; 4.0mm
- Chiều dài: 6;8; 10; 12; 15; 20; 30 mm
- Áp lực thông thường: 6atm, áp suất tối đa: 14atm. 
- Điểm đánh dấu cản quang: 1 markers với đường kính &lt;2.00mm và 2 markers đối với đường kính ≥2.00mm
- Nếp gấp bóng: 2 nếp gấp với đường kính &lt;2.00mm và  3 nếp gấp với đường kính ≥2.00mm
- Chiều dài catheter: 1460mm</t>
  </si>
  <si>
    <t>PP2400076987</t>
  </si>
  <si>
    <t>Bóng nong mạch vành RAIDEN 3</t>
  </si>
  <si>
    <t>24BV-VT-G2-145</t>
  </si>
  <si>
    <t xml:space="preserve"> RD-8-150, RD-8-175, RD-8-200, RD-8-250, RD-8-300, RD-8-350, RD-8-400, RD-10-200, RD-10-225, RD-10-250, RD-10-275, RD-10-300, RD-10-325, RD-10-350, RD-10-375, RD-10-400, RD-10-425, RD-10-450, RD-13-200, RD-13-225, RD-13-250, RD-13-275, RD-13-300, RD-13-325, RD-13-350, RD-13-375, RD-13-400, RD-13-450, RD-15-200, RD-15-225, RD-15-250, RD-15-275, RD-15-300, RD-15-325, RD-15-350, RD-15-375, RD-15-400, RD-15-425, RD-15-450, RD-20-200, RD-20-225, RD-20-250, RD-20-275, RD-20-300, RD-20-325, RD-20-350, RD-20-375, RD-20-400, RD-20-425, RD-20-450, RD-30-250, RD-30-300, RD-30-350, RD-30-400</t>
  </si>
  <si>
    <t>'- Chất liệu bóng Polyamide resin, bên ngoài phủ lớp hydrophilic mới.
- Áp suất thông thường: 12atm, áp suất giới hạn: 20 - 22atm tùy đường kính bóng.
- Đường kính đầu tip (khẩu kính đầu xa): 0.43mm
- Đường kính băng qua tổn thương (khẩu kính bóng) : 0.85mm
- Đường kính: 1.5; 1.75; 2.0; 2.25; 2.5; 2.75; 3.0; 3.25; 3.5; 3.75; 4.0; 4.25; 4.5 mm
- Chiều dài: 8, 10, 13,  15, 20, 30mm.
- Điểm đánh dấu cản quang: 2 markers.
- Chiều dài catheter: 1460mm
- Nếp gấp bóng: 2 nếp gấp với đường kính &lt; 2.00 mm , 3 nếp gấp với đường kính ≥ 2.0mm.</t>
  </si>
  <si>
    <t>Kim Thông</t>
  </si>
  <si>
    <t>Bơm tiêm dùng một lần 1ml</t>
  </si>
  <si>
    <t>1ml</t>
  </si>
  <si>
    <t>Meditec</t>
  </si>
  <si>
    <t>Công ty TNHH Công nghệ Meditec</t>
  </si>
  <si>
    <t>Bơm tiêm 1ml kèm kim các cỡ 23G, 25G, 26G, 27G (chiều dài 1/2", 5/8", 1", 1 1/2"), gioăng có núm, không chứa DEHP, không chất gây sốt, độc tố, kim loại nặng
Nguyên liệu xy lanh: làm từ nhựa Polypropylene phẩm cấp y tế, xylanh nhẵn bóng, không cong vênh, không có ba via. Xylanh có độ trong kiểm soát liều lượng khi tiêm thuốc. 
- Vạch chia dung tích in rõ nét, không bị nhòe mờ khi sử dụng
- Gioăng có núm giúp tiêm hết thuốc, gioăng kín khít, ngăn chặn rò rỉ khí và dung dịch tiêm
- Pit tông có khía, dễ dàng bẻ gãy nếu cần, không có bavia.
- Kim tiêm: làm bằng thép không gỉ. Đầu kim vát 3 cạnh, sắc nhọn, không bị oxi hóa. Đốc kim có màu phân biệt cỡ kim theo chuẩn quốc tế, gắn chặt với thân kim, không gây rò rỉ, an toàn khi sử dụng.
-  Đóng gói bao bì Blister phẩm cấp y tế, được tiệt trùng bằng khí Ethylen oxide. Bao bì Blister giấy được tráng lớp keo không thấm nước: bề mặt là những lỗ tế vi để khí Ethylene Oxide (EO) dễ dàng thẩm thấu và thoát hết dư lượng khí EO trong quá trình tiệt trùng. 
Đạt tiêu chuẩn ISO 13485, ISO 7886-1 tương đương  TCVN 5903:1995, Dược điển Mỹ 40, ISO 10993</t>
  </si>
  <si>
    <t>PP2400076953</t>
  </si>
  <si>
    <t>Kim luồn tĩnh mạch các số</t>
  </si>
  <si>
    <t>Kim luồn tĩnh mạch số 18G, 20G, 22G, 24G (TEFLO cannula)</t>
  </si>
  <si>
    <t>24BV-VT-G2-15</t>
  </si>
  <si>
    <t>Intravascular Catheter ( I.V Cannulae)</t>
  </si>
  <si>
    <t>Harsoria Healthcare Pvt. Ltd/ Ấn Độ</t>
  </si>
  <si>
    <t>- Kim làm bằng thép không gỉ, đầu kim có 3 mặt vát, sắc bén, dễ lấy ven và giảm đau.
- Ống catheter làm từ chất liệu PTFE nhựa y tế tương thích sinh học có tính đàn hồi, chống xoắn-gập. Đầu ống catheter hình vát nón ôm sát kim giúp dễ dàng lấy ven, gây tổn thương ít, ít đau.
- Kim có cổng bơm thuốc bổ xung, nắp đậy bật rễ dàng.
- Khoang báo máu thiết kế trong xuất giúp dễ dàng xác định lấy đúng ven .
- Khử trùng bằng khí EO( Ethylene Oxide).
- Thời gian lưu kim 96 giờ.
- 18G; Ø (1,3 x 45) mm; Flow/ Rate 85ml/ min.
- 20G; Ø (1,1 x 32) mm; Flow/ Rate 55ml/ min.
- 22G; Ø (0,9 x 25) mm; Flow/ Rate 33ml/ min.    
- 24G; Ø (0,7 x 19) mm; Flow/ Rate 18ml/ min.</t>
  </si>
  <si>
    <t>PP2400076955</t>
  </si>
  <si>
    <t>Dây hút dịch</t>
  </si>
  <si>
    <t>Dây hút dịch ECO sử dụng một lần</t>
  </si>
  <si>
    <t>24BV-VT-G2-27</t>
  </si>
  <si>
    <t>DHD: ECO</t>
  </si>
  <si>
    <t>MPV</t>
  </si>
  <si>
    <t>Các số 5-6-8-10-12-14-16-18. Sản phẩm được kết cấu 02 phần. Khóa van và dây dẫn. Dây dẫn được sản xuất từ chất liệu nhựa PVC nguyên sinh không chứa DEHP, nhựa trong, nhẵn bóng tránh gây tổn thương, xây xước niêm mạc, đầu dây hút có 2 mắt phụ để hút. Khoá van chia nhiều màu dễ phân biệt giữa các số, có 2 loại có nắp và không nắp.</t>
  </si>
  <si>
    <t>9018.39.90</t>
  </si>
  <si>
    <t>PP2400076956</t>
  </si>
  <si>
    <t>Ống thông dạ dày</t>
  </si>
  <si>
    <t>Ống thông dạ dày MPV</t>
  </si>
  <si>
    <t>24BV-VT-G2-28</t>
  </si>
  <si>
    <t>ODD: MPV</t>
  </si>
  <si>
    <t>Ống thông dạ dày các cỡ gồm 2 loại có nắp (gồm các cỡ 5Fr, 6Fr, 8 Fr, 10Fr) và không có nắp (12Fr,14Fr,16Fr,18Fr). Dây dẫn được sản xuất từ chất liệu nhựa PVC nguyên sinh, mềm, dẻo, trơn giảm tổn thương niêm mạc. Đạt tiêu chuẩn EN ISO 13485</t>
  </si>
  <si>
    <t>PP2400076959</t>
  </si>
  <si>
    <t>Bộ tiêm truyền tĩnh mạch trung tâm 1 nòng</t>
  </si>
  <si>
    <t>24BV-VT-G2-210</t>
  </si>
  <si>
    <t>MMCVCBJ1-14-20
MMCVCBJ1-16-20</t>
  </si>
  <si>
    <t>Disposable Central Venous Catheter kit</t>
  </si>
  <si>
    <t>BEIJING TARGET MEDCAL TECHNOLOGIES INC</t>
  </si>
  <si>
    <t>Catheter tĩnh mạch trung tâm 1 nòng, chất liệu Polyurethane  có cản quang
Cỡ 14G 20cm (tốc độ 100ml/phút), 16G 20cm (tốc độ 52ml/phút)
Dây dẫn thép không gỉ 0.021"X60cm, mềm dẻo, linh hoạt, chống vặn xoắn, chống gẫy gập, đầu J giảm tổn thương khi chèn, có khả năng dò điện cực để định vị đầu catheter bằng sóng ECG.
Đầu nối catheter có van hai chiều tránh nhiễm khuẩn
Kim dẫn đường thẳng hoặc có nhánh (Y/V) 
Có 2 bơm tiêm 5ml, cây nong, dao mổ, nắp đậy Heparin, kẹp catheter, kẹp ngăn dòng.
Vô trùng EO, ISO-TUV, CE-TUV, CFS Châu Âu (Hà Lan)</t>
  </si>
  <si>
    <t>Chỉ phẫu thuật Orlon số 4/0</t>
  </si>
  <si>
    <t>3G75CX19</t>
  </si>
  <si>
    <t>ORLON</t>
  </si>
  <si>
    <t>Orion Sutures (India) Pvt Ltd</t>
  </si>
  <si>
    <t>Chỉ phẫu thuật không tiêu đơn sợi làm bằng chất liệu Polyamide 6 hoặc 6.6 số 4/0 dài 75cm, kim tam giác ngược 19mm, 3/8C. Kim làm từ thép không gỉ được phủ silicone</t>
  </si>
  <si>
    <t>3006.10.90</t>
  </si>
  <si>
    <t>Chỉ tan tổng hợp đa sợi Polysorb số 3-0 dài 75cm, kim tròn đầu nhọn V-20 1/2C, 26mm</t>
  </si>
  <si>
    <t>GL-122</t>
  </si>
  <si>
    <t>Polysorb Braided Absorbable Suture</t>
  </si>
  <si>
    <t>Covidien</t>
  </si>
  <si>
    <t>Chỉ tan tổng hợp đa sợi Polysorb số 6-0 không màu , kim tròn đầu nhọn thân dẹp CVF-21</t>
  </si>
  <si>
    <t>UL-101</t>
  </si>
  <si>
    <t>Dominica</t>
  </si>
  <si>
    <t>Chỉ tiêu trung bình đa sợi thành phần cấu tạo từ Glycolide/lactide copolymer, bao phủ bằng hỗn hợp Caprolacton/glycolide copolymer và calcium stearoyl lactylate. Sợi chỉ số 6/0, dài  45cm, kim tròn, đầu nhọn, dài 12mm, độ cong kim 1/2 vòng tròn, được bao phủ bằng silicone sắc bén.  Sợi chỉ đạt lực khỏe nút buộc ban đầu 140%, đạt 80% ở thời điểm 2 tuần và 30% ở thời điểm tuần 3 tuần sau khi khâu. Chỉ tiêu hoàn toàn trong khoảng 56-70 ngày.</t>
  </si>
  <si>
    <t>PP2400076963</t>
  </si>
  <si>
    <t>Chỉ tiêu tổng hợp liền kim đa sợi số 4/0</t>
  </si>
  <si>
    <t>Chỉ phẫu thuật Oryl 910 số 4/0</t>
  </si>
  <si>
    <t>24BV-VT-G2-53</t>
  </si>
  <si>
    <t>10G75DZ17</t>
  </si>
  <si>
    <t>ORYL910</t>
  </si>
  <si>
    <t xml:space="preserve">Chỉ tiêu tổng hợp đa sợi Polyglactin 910 (Glycolide-co lactide) được bao phủ bởi Poly (30% glycolide acid và 70% lactide acid) và calcium stearate, số 4-0, dài 75CM. Kim được làm bằng thép không gỉ, kim tròn 17MM, kim1/2. Kim OriPass độ bền kéo 2700mPA, độ cứng bề mặt hơn 600VPN. Duy trì 75% độ căng của chỉ sau 2 tuần, 50% sau 3 tuần, tiêu hoàn toàn trong khoảng từ 56 – 70 ngày. </t>
  </si>
  <si>
    <t>Chỉ phẫu thuật Oryl số 1</t>
  </si>
  <si>
    <t>2C90DZ40</t>
  </si>
  <si>
    <t>ORYL</t>
  </si>
  <si>
    <t xml:space="preserve">Chỉ phẫu thuật Polyglycolic acid số 1 dài 90cm, kim tròn 40mm, 1/2C. Chỉ được bao phủ bởi lớp Polycaprolactone và Calcium Stearate.  Kim OriPass độ bền kéo 2700mPA, độ cứng bề mặt hơn 600VPN. Thời gian tiêu hoàn toàn từ 60-90 ngày; Sức căng còn 75% sau 14 ngày;  50% sau 21 ngày. </t>
  </si>
  <si>
    <t>Chỉ không tan tổng hợp Trustilene (Polypropylene) số 4/0</t>
  </si>
  <si>
    <t>PP15KK20L90</t>
  </si>
  <si>
    <t xml:space="preserve">Trustilene </t>
  </si>
  <si>
    <t>CPT</t>
  </si>
  <si>
    <t>Chỉ không tan tổng hợp polypropylene số 4/0, dài 90 cm, 2 kim tròn đầu cắt CC 1/2c, dài 20 mm. Kim thép 302 phủ silicon XtraCoat, mũi kim UltraGlyde. Đóng gói bằng giấy tiệt trùng 80gsm (100 micron) độ bền cao, ngăn khuẩn hiệu quảXtraCoat</t>
  </si>
  <si>
    <t>Chỉ thép số 5 ,kim tròn đầu cắt KV-40</t>
  </si>
  <si>
    <t>88862393-89</t>
  </si>
  <si>
    <t>Steel Monofilament Stainless Steel</t>
  </si>
  <si>
    <t xml:space="preserve">Chỉ thép khâu xương ức số 5, dài 45cm thành phần thép không gỉ 316L,  1 kim tròn đầu tam giác KV-40 dài 48mm, cong 1/2 vòng tròn, phủ silicon </t>
  </si>
  <si>
    <t>Genoss DES</t>
  </si>
  <si>
    <t>GDES-xx-xxx</t>
  </si>
  <si>
    <t>Hàn Quốc</t>
  </si>
  <si>
    <t>Genoss Co., Ltd</t>
  </si>
  <si>
    <t>Stent chất liệu cobalt chromium thuốc sirolimus được phủ lên lớp polymer tự tiêu Abluminal
Stent được thiết kế dưới dạng mở với 3 liên kết trên mỗi phân đoạn và 6 phần tử zigzag trên mỗi phần tử vòng.
Tối thiểu 5 kích cỡ đường kính từ 2.5 đến 4.0mm.
Tối thiểu 8 kích cỡ chiều dài: 8 đến 38mm.
Nồng độ phủ thuốc: 1.02µg/mm2, thời gian giải phóng thuốc &gt; 60% trong vòng 4 tuần
Chiều dài catheter 140cm
Áp suất trung bình 9-10atm, áp suất vỡ bóng 14-16atm, đầu bóng stent 0.017''. Đường kính trong ống thông tương thích tối thiểu 0,056” 
Đường kính ngoài dây dẫn tối đa 0,014” (0,36 mm)</t>
  </si>
  <si>
    <t>90219000</t>
  </si>
  <si>
    <t>Bộ dụng cụ mở đường</t>
  </si>
  <si>
    <t>FS051135-SJ45-IN18-K-S
FS061135-SJ45-IN18-K-S
FS071135-SJ45-IN18-K-S
FS081135-SJ45-IN18-K-S</t>
  </si>
  <si>
    <t>Shoocin</t>
  </si>
  <si>
    <t>LEPU MEDICAL TECHNOLOGY (BEIJING) CO., LTD</t>
  </si>
  <si>
    <t>Bộ dụng cụ mở đường đùi, cỡ 4-9F, dài 5cm- 11cm
Khoá cây nong Quarter-Turn-Screw giúp khoá, rút cây nong nhanh, an toàn
Dây dẫn thép không gỉ 0.035"X45cm
Kim chọc mạch 18G , bơm tiêm 
Có dao, bơm tiêm 2.5ml, van cầm máu, khoá ba ngã
Tiêu chuẩn FDA
Hạn sử dụng 3 năm. Tiêu chuẩn ISO, CE, CFS Hà Lan</t>
  </si>
  <si>
    <t>Bóng nong mạch vành áp lực cao phủ hydrophilic ái nước, 3 nếp gấp "Genoss NC" các cỡ</t>
  </si>
  <si>
    <t>GHBC-xx-xxx</t>
  </si>
  <si>
    <t>NC GENOSS PTCA</t>
  </si>
  <si>
    <t>- Áp lực 14atm - 20atm. 
- Đầu tip ngắn, đầu vào vị trí tổn thương (khẩu kính đầu vào) 0,017''.  
- Có vạch kép đánh dấu (marker) platinum iridium.
- Thân ngoài chất liệu Polyamide, phủ Hydrophilic giúp làm giảm ma sát trên thân catheter.
Có tối thiểu 12 kích thước đường kính: Từ 2.0mm đến 5.00mm
Có tối thiểu 6 kích thước chiều dài: Từ 8mm đến 20mm
- Chiều dài catheter: 143cm.</t>
  </si>
  <si>
    <t>Bóng nong mạch vành áp lực thường phủ hydrophilic ái nước, 3 nếp gấp "Genoss PTCA" các cỡ</t>
  </si>
  <si>
    <t>GBC-xx-xxx</t>
  </si>
  <si>
    <t>GENOSS PTCA</t>
  </si>
  <si>
    <t>Genoss Co., Ltd/ Hàn Quốc</t>
  </si>
  <si>
    <t>- Chất liệu: Polyamide 
- Khẩu kính bóng: 0.0.43mm
- Tráng phủ Hydrophilic
- Đường kính nhỏ nhất từ 1.0 - 4.0mm
- Tối thiểu 7 kích thước chiều dài bóng: 5 đến 40mm
- Áp lực tối đa: 14 -16atmatm; Áp lực bơm bóng: 7-8 atm
- Markers cản quang:  2 markers
- Nếp gấp bóng: 3 gấp
- Chiều dài khả dụng Catheter: 145cm</t>
  </si>
  <si>
    <t>- Chất liệu: Polyamide
- Tráng phủ Hydrophilic
- Áp lực nổ bóng cao vượt trội: 20 bar; Áp lực bơm bóng: 12 bar
- Khẩu kính đầu xa: 0.43mm
- Khẩu kính bóng: 0.85mm
- Đường kính: 2.0 - 5.0mm
- Tối thiểu 7 kích thước chiều dài: 8 đến 20mm
- 2 markers cản quang.
- Chiều dài khả dụng Catheter: 145cm 
- Nếp gấp bóng:  3 nếp</t>
  </si>
  <si>
    <t>Bóng nong mạch vành chuyên dùng cho các tổn thương tắc nghẽn mãn tính phủ hydrophilic ái nước "Genoss CTO" các cỡ</t>
  </si>
  <si>
    <t>GENOSS PTCA CTO</t>
  </si>
  <si>
    <t>- Áp lực 7atm - 16atm. 
- Đường kính vượt qua tổn thương nhỏ (0.43mm) 0.017''
- Chất liệu bóng: Polyamid phủ Hydrophilic.
- Có vạch đánh dấu chắn xạ Platinum iridium.
- Đường kính tối thiểu: 1.0mm đến 1.1mm, dài  10mm
- Chiều dài catheter: 145cm</t>
  </si>
  <si>
    <t>VTVT Thanh Hoá</t>
  </si>
  <si>
    <t>Bộ phân phối Manifolds</t>
  </si>
  <si>
    <t xml:space="preserve"> DMK-T-03</t>
  </si>
  <si>
    <t>Manifolds</t>
  </si>
  <si>
    <t>Từ 2023 trở về sau</t>
  </si>
  <si>
    <t>Beijing Demax Medical Technology Co.,Ltd.</t>
  </si>
  <si>
    <t>Bộ phận kết nối Manifold làm bằng chất liệu Poly Carbonate áp lực cao lên tới 500 PSI có 3 cổng phù hợp với các mục đích sử dụng khác nhau. Cổng xoay phải On hoặc Off. Đi kèm Manifold gồm có:
-1 Bơm tiêm loại 10ml và 12ml
-2 ống truyền dịch
-1 Ống dài chịu lực 500 PSI</t>
  </si>
  <si>
    <t>9018.xxxx</t>
  </si>
  <si>
    <t>PP2400076967</t>
  </si>
  <si>
    <t>Stent mạch vành phủ thuốc</t>
  </si>
  <si>
    <t>Yukon Chrome PC</t>
  </si>
  <si>
    <t>24BV-VT-G2-65</t>
  </si>
  <si>
    <t>T-CMGxxxxPC;
T-CMGxxxxxPC</t>
  </si>
  <si>
    <t>Translumina GmbH</t>
  </si>
  <si>
    <t xml:space="preserve">- Stent mạch vành chất liệu Cobalt Chromium phủ thuốc Sirolimus (Rapamycin), lớp Polymer phân hủy sinh học (PLA). 
- Bề mặt stent nhám chứa vô số lỗ nhỏ li ti phủ 100 % bề mặt stent.
- Chu vi mắt cáo 18.5mm khi bung
- Khẩu kính thâm nhập tổn thương: 0.016"
- Khẩu kính băng qua tổn thương 0,93 mm (Ø 2,5 mm).
- Độ dày thanh chống 68 μm đến 79 μm
- Đường kính stent 2.00, 2.25, 2.50 mm (chiều dài 8, 12, 16, 18, 21, 24, 28, 32mm). Đường kính stent 2.75, 3.00, 3.50, 4.00 mm (chiều dài 8, 12, 16, 18, 21, 24, 28, 32, 40 mm). </t>
  </si>
  <si>
    <t>9021.xxxx</t>
  </si>
  <si>
    <t>PP2400076973</t>
  </si>
  <si>
    <t>Stent mạch vành bằng thép không gỉ</t>
  </si>
  <si>
    <t>Yukon Choice PC</t>
  </si>
  <si>
    <t>24BV-VT-G2-71</t>
  </si>
  <si>
    <t>YCPCxxxx</t>
  </si>
  <si>
    <t>- Stent chất liệu thép không gỉ  phủ thuốc Sirolimus (Rapamycin), phủ lớp Polymer với thành phần tự phân hủy sinh học Polyactide (PLA). 
- Bề mặt stent nhám
- Khoảng cách giữa thanh chống 1.1 mm 
- Khẩu kính thâm nhập tổn thương: 0.016"
- Khẩu kính băng qua tổn thương 0,035"/ 0,89 mm (Ø 2,5 mm).
- Độ dày thanh chống 0,0034" / 87 μm (Ø 2,5 mm).
- Đường kính stent 2.00, 2.50 mm (chiều dài 8, 12, 16, 18, 21, 24, 28, 32mm). Đường kính stent 2.75, 3.00, 3.50, 4.00 mm (chiều dài 8, 12, 16, 18, 21, 24, 28, 32, 40 mm).</t>
  </si>
  <si>
    <t>PP2400076977</t>
  </si>
  <si>
    <t>Bộ hút huyết khối mạch vành</t>
  </si>
  <si>
    <t>Xtrac EC Aspiration Catheter</t>
  </si>
  <si>
    <t>24BV-VT-G2-119</t>
  </si>
  <si>
    <t>'04030271</t>
  </si>
  <si>
    <t>SIS Medical AG</t>
  </si>
  <si>
    <t>- Đường kính trong lòng  loại 6F là 0.041". 
- Loại 6F thích hợp với catheter dẫn đường với kích thước bên trong lumen nhỏ nhất là 0.071’’.
-  Tổng chiều dài 145cm. Đoạn Rx 25cm
- Lớp phủ Hydrophilic ở phần thân xa của catheter là 25cm.
- Dây thăm dò cứng với cạnh xa tròn, dài 126.5 cm. 
- Chiều dài đầu tip đến vị trí đánh dấu chắn xạ là 3.0 mm.
- Dung tích hút của bộ 6F (dung tích nước) 60ml/45giây hoặc 1.33ml/giây. 
- Một bộ tiêu chuẩn gồm: 1 x catheter hút huyết khối 6F hoặc 7F; 1 x dây thăm dò cứng; 1 x ống tiêm hút 60ml; 2 x giỏ lọc; 1 x dây nối van khóa vòi 1 hướng</t>
  </si>
  <si>
    <t>PP2400076978</t>
  </si>
  <si>
    <t>Bóng nong mạch vành siêu áp lực cao</t>
  </si>
  <si>
    <t>OPN NC</t>
  </si>
  <si>
    <t>24BV-VT-G2-120</t>
  </si>
  <si>
    <t>xxx-xxx-004</t>
  </si>
  <si>
    <t>- Khẩu kính vào tổn thương 0.016"
- Khẩu kính băng qua tổn thương 0.028"
- Bóng nong được đến áp lực 35 bar.
- Cấu trúc bóng 2 lớp, Đầu tip dài 4 mm 
- Bóng 3 nếp gấp với đường kính vừa 
Có tối thiểu 7 kích thước đường kính: Từ 1.5mm đến 4.5mm
Có tối thiểu 3 kích thước chiều dài: Từ 10mm đến 20mm</t>
  </si>
  <si>
    <t>PP2400076980</t>
  </si>
  <si>
    <t>Cathy No4</t>
  </si>
  <si>
    <t>24BV-VT-G2-122</t>
  </si>
  <si>
    <t>T-CCCxxxx;
 T-CCCxxxxx</t>
  </si>
  <si>
    <t xml:space="preserve">- Chất liệu bóng Modified Polyamide. 
- Áp lực vỡ bóng 16 atm.
- Đường kính phần thân gần: 1.9F
- Đường kính phần thân xa: 2.7 F
- Chiều dài sử dụng : 143 cm
- Khẩu kính lối vào tổn thương 0.41 mm.
- Khẩu kính băng qua tổn thương 0.64mm
- Đường kính bóng 1.5, 2.0, 2.5, 2.75, 3.0, 3.5, 4.0 mm. Độ dài bóng 12, 15, 20, 30 mm. </t>
  </si>
  <si>
    <t>PP2400076983</t>
  </si>
  <si>
    <t>Vi dây dẫn đường cho bóng và stent loại mềm</t>
  </si>
  <si>
    <t>ASAHI Sion; ASAHI Sion Blue; ASAHI Sion Blue ES</t>
  </si>
  <si>
    <t>24BV-VT-G2-129</t>
  </si>
  <si>
    <t>AHW14Rxxxx</t>
  </si>
  <si>
    <t>Thái Lan</t>
  </si>
  <si>
    <t>Asahi Intecc (Thailand) Co., Ltd</t>
  </si>
  <si>
    <t>-Đầu tip dạng đầu thẳng. Chiều dài 180cm, 190cm.
- Khả năng tải đầu tip: 0,5, 0.7gf.
- Chiều dài lò xo: 8.5, 20, 28 cm. 
- Nhiều loại lớp phủ khác nhau: silicone, hydrophilic</t>
  </si>
  <si>
    <t>Đức Tín</t>
  </si>
  <si>
    <t>vn0310471834</t>
  </si>
  <si>
    <t>vn2800588271</t>
  </si>
  <si>
    <t>vn0106515513</t>
  </si>
  <si>
    <t>vn0103686870</t>
  </si>
  <si>
    <t>vn2802413277</t>
  </si>
  <si>
    <t>vn0101862295</t>
  </si>
  <si>
    <t>vn0106202888</t>
  </si>
  <si>
    <t>vn0101127443</t>
  </si>
  <si>
    <t>vn0313041685</t>
  </si>
  <si>
    <t>vn2801615584</t>
  </si>
  <si>
    <t>vn0108038231</t>
  </si>
  <si>
    <t>vn0102005712</t>
  </si>
  <si>
    <t>Thông số mời thầu</t>
  </si>
  <si>
    <t>Thông tin hàng hoá dự thầu</t>
  </si>
  <si>
    <t>cam kết</t>
  </si>
  <si>
    <t>có phạm vi cung cấp</t>
  </si>
  <si>
    <t>Tiến độ giao hàng</t>
  </si>
  <si>
    <t>giấy phép bán hàng</t>
  </si>
  <si>
    <t>kết quả phân loại</t>
  </si>
  <si>
    <t>số lưu hành/giấy phép nhập khẩu</t>
  </si>
  <si>
    <t>ISO</t>
  </si>
  <si>
    <t>Thông số kĩ thuật</t>
  </si>
  <si>
    <t>Số lượng</t>
  </si>
  <si>
    <t>Đơn giá so với giá kế hoạch</t>
  </si>
  <si>
    <t>Thông tin tên và mã theo QĐ 5086</t>
  </si>
  <si>
    <t xml:space="preserve">Đánh giá </t>
  </si>
  <si>
    <t>Kết luận</t>
  </si>
  <si>
    <t>Chốt kết quả đánh giá</t>
  </si>
  <si>
    <t>Nội dung chi tiết nếu cần làm rõ hoặc không đạt</t>
  </si>
  <si>
    <t>Đạt</t>
  </si>
  <si>
    <t>Không Đạt</t>
  </si>
  <si>
    <t>Làm rõ</t>
  </si>
  <si>
    <t>Chỉ phẫu thuật tự tiêu tổng hợp ARES - Chỉ Polyglycolic acid 1</t>
  </si>
  <si>
    <t>GAB
(GAB-GXHMA91ABB91)</t>
  </si>
  <si>
    <t>ARES</t>
  </si>
  <si>
    <t>Công ty Cổ phần nhà máy trang thiết bị y tế USM Healthcare</t>
  </si>
  <si>
    <t>Chỉ phẫu thuật tự tiêu tổng hợp Polyglycolic acid, đa sợi. Đường kính 1, dài 90cm, được phủ Polycaprolactone và Calcium Stearate, màu tím.
Kim làm bằng thép không gỉ 420, được phủ silicon, đầu tròn, dài 40mm, cong 1/2 vòng tròn, 1 kim.
Tiêu hoàn toàn trong 90 ngày. Sức căng còn ≥75% sau 14 ngày; ≥50% sau 21 ngày
Tiệt trùng bằng Ethylene oxyde.
Nhà máy sản xuất đạt tiêu chuẩn ISO 13485:2016, ISO 9001:2015, ISO 14001:2015, GMP FDA</t>
  </si>
  <si>
    <t>3006</t>
  </si>
  <si>
    <t>có</t>
  </si>
  <si>
    <t>ok</t>
  </si>
  <si>
    <t>D</t>
  </si>
  <si>
    <t>x</t>
  </si>
  <si>
    <t>ISO13485</t>
  </si>
  <si>
    <t>Sai thông số kỹ thuật:
- Yêu cầu: phủ lên lớp unic nhưng hàng dự thầu đang là: phủ lên lớp polymer tự tiêu Abluminal 
- Yêu cầu: Nồng độ phủ thuốc: 1.4 µg/mm2 nhưng hàng dự thầu: Nồng độ phủ thuốc: 1.02µg/mm2
- Yêu cầu: Kích cỡ chiều dài: 12 đến 42mm nhưng hàng dự thầu: Kích cỡ chiều dài: 8 đến 38mm</t>
  </si>
  <si>
    <t>Không đạt</t>
  </si>
  <si>
    <t>ISO 13485</t>
  </si>
  <si>
    <t>cao hơn giá kế hoạch</t>
  </si>
  <si>
    <t>iso13485</t>
  </si>
  <si>
    <t>đạt</t>
  </si>
  <si>
    <t>R</t>
  </si>
  <si>
    <t>B</t>
  </si>
  <si>
    <t>Cataloge thiếu TSKT so với HSMT:
'- Chiều dài catheter: 143cm đến 144cm có 2 kích thước chiều dài</t>
  </si>
  <si>
    <t>b</t>
  </si>
  <si>
    <t>ISO 13485:2016</t>
  </si>
  <si>
    <t>làm rõ</t>
  </si>
  <si>
    <t>220000156/PVBB-HN ngày 19/01/2022</t>
  </si>
  <si>
    <t>OK</t>
  </si>
  <si>
    <t>203333331/PCBB-NB ngày 11/01/2023</t>
  </si>
  <si>
    <t>220000006/PCBB-NB ngày 23/05/2022</t>
  </si>
  <si>
    <t>ISO 9001:2005</t>
  </si>
  <si>
    <t>Yêu cầu cung cấp Số lưu hành/GPNK</t>
  </si>
  <si>
    <t xml:space="preserve">HSMT: Đi kèm Manifold gồm có:
-1 Bơm tiêm loại 10ml và 12ml
-2 ống truyền dịch
-1 Ống dài chịu lực 500 PSI
HSDT: Không thể hiện
</t>
  </si>
  <si>
    <t>HSMT: Đi kèm Manifold gồm có:
-1 Bơm tiêm loại 10ml và 12ml
-2 ống truyền dịch
-1 Ống dài chịu lực 500 PSI
HSDT: Không thể hiện
Yêu cầu cung cấp Số lưu hành/GPNK</t>
  </si>
  <si>
    <t>C</t>
  </si>
  <si>
    <t>005TS/03/2023 Công văn Công tyTNHH công nghệ y tế Thái Sơn</t>
  </si>
  <si>
    <t>93/42/EEC</t>
  </si>
  <si>
    <t>HSMT: Kim tam giác 3/8, dài 19mm.
HSDT: Kim tam giác 3/8, dài 20mm</t>
  </si>
  <si>
    <t>11726NK/BYT-TB-CT ngày 06/12/2018</t>
  </si>
  <si>
    <t>d</t>
  </si>
  <si>
    <t>Theo HSMT: "Sợi chỉ đạt lực khỏe nút buộc ban đầu 140%, đạt 80% ở điểm 2 tuần"
Theo HSDT: Sợi chỉ đạt 75% ở thời điểm 14 ngày</t>
  </si>
  <si>
    <t xml:space="preserve">ok </t>
  </si>
  <si>
    <t>c</t>
  </si>
  <si>
    <t>Theo HSMT: "được bao phủ bằng silicone"
Theo HSDT: không thấy thông tin kim có được phủ silicone không</t>
  </si>
  <si>
    <t>Theo HSMT: ". Sợi chỉ số 6/0, dài  45cm, kim tròn, đầu nhọn, dài 12mm"
Theo HSDT: Sợi chỉ 6/0; dài 75cm; kim tròn; đầu tròn; dài 13mm.</t>
  </si>
  <si>
    <t>Theo HSMT: "Phủ silicon"
Theo HSDT: không có lớp phủ</t>
  </si>
  <si>
    <t>Theo HSMT: "phủ silicone"
Theo HSDT: không thấy thông tin kim có được phủ silicone không</t>
  </si>
  <si>
    <t>Giá cao hơn giá kế hoạch</t>
  </si>
  <si>
    <t>Làm rõ TSKT: phủ silicone trên kim</t>
  </si>
  <si>
    <t>Làm rõ TSKT: kim được bao phủ bằng silicone</t>
  </si>
  <si>
    <t>HSMT: Chiều dài kim: 2,54cm.Kim được phủ silicon
HSDT: Chiều dài kim: 25±2mm. Không thể hiện kim được phủ silicon</t>
  </si>
  <si>
    <t>Đơn giá dự thầu : 123.000.000
 cao hơn giá trong HSMT: 118.200.000</t>
  </si>
  <si>
    <t>Đơn giá dự thầu : 14.550.000
 cao hơn giá trong HSMT: 11.970.000</t>
  </si>
  <si>
    <t xml:space="preserve">HSMT: - Kim chọc mạch cỡ 18G hoặc 20G
HSDT: Kim chọc mạch 18G
HSDT: thiếu - Vật liệu: Dilator chất liệu Polypropylene; Sheath làm bằng ETFE (ethylene tetrafluoroethylene)
</t>
  </si>
  <si>
    <t>Cataloge thiếu TSKT so với HSMT
- Chiều dài catheter Monorail: 143cm</t>
  </si>
  <si>
    <t xml:space="preserve">HSMT:
- Áp lực 6atm - 18atm. 
- Đường kính vượt qua tổn thương: 0.66mm (0.026")
- Chất liệu bóng: OptiLEAP, phủ ZGlide Hydrophilic.
- Đường kính: 1.2mm đến 4.0mm, có 11 kích thước đường kính, chiều dài: 8mm đến 30mm có 5 kích thước chiều dài
- Chiều dài catheter: 143cm đến 144cm có 2 kích thước chiều dài
HSDT :
'- Áp lực 7atm - 16atm. 
- Đường kính vượt qua tổn thương nhỏ (0.43mm) 0.017''
- Chất liệu bóng: Polyamid phủ Hydrophilic.
- Đường kính tối thiểu: 1.0mm đến 1.1mm, dài  10mm
- Chiều dài catheter: 145cm
- Cataloge thiếu so với hsdt
'- Chất liệu bóng: Polyamid phủ Hydrophilic.
- Đường kính tối thiểu: 1.0mm đến 1.1mm, dài  10mm
</t>
  </si>
  <si>
    <t>Loại</t>
  </si>
  <si>
    <t>không tìm thấy số lưu hành của sản phẩm</t>
  </si>
  <si>
    <t>Số lưu hành trong mẫu 23 là: 220000020/PCBB-BN trên hồ sơ kỹ thuật cung cấp công bố đủ diều kiện sản xuất. Yêu cầu cung cấp số lưu hành của sản phẩm dự thầu</t>
  </si>
  <si>
    <t>HSMT: Độ dài ≥ 50cm. Khóa van các cỡ có đầu gen để kết nối với các thiết bị phụ trợ chuyên dụng. 
HSDT: Không thể hiện.
Yêu cầu làm rõ YCKT còn thiếu</t>
  </si>
  <si>
    <t>HSMT: Cản quang ngầm chạy dọc thân ống. Không chứa độc tố DEHP.</t>
  </si>
  <si>
    <t>HSMT: Cản quang ngầm chạy dọc thân ống. Không chứa độc tố DEHP.
HSDT: Không thể hiện. 
Yêu cầu làm rõ</t>
  </si>
  <si>
    <t>HSMT: Đầu nối catheter có nút chặn van hai chiều tránh nhiễm khuẩn. 
Dây dẫn thép không gỉ 0.021"X60cm mềm dẻo, linh hoạt, chống vặn xoắn, gẫy gập, đầu J giảm tổn thương khi chèn, có khả năng dò điện cực để định vị đầu catheter bằng sóng ECG.
HSDT: Không thể hiện
Yêu cầu Làm rõ: Thông số kỹ thuật còn thiếu, số lưu hành trong mẫu 23: 2022030208/
1PL-TS/ /PCBPL</t>
  </si>
  <si>
    <t>Khi đánh giá cần phải căn cứ vào yêu cầu tại HSMT. Ghi rõ đáp ứng hay không đáp ứng điều gì</t>
  </si>
  <si>
    <t>Đánh giá cần phải xem rõ, chi tết từng mục
Catalo đã ghi rõ phủ silicon
25±2mm = 2,3 đến 2,6mm (đạt)</t>
  </si>
  <si>
    <t>Đánh giá cần phải xem rõ, chi tết từng mục</t>
  </si>
  <si>
    <t>Bổ sung tài liệu làm rõ:
Cản quang ngầm chạy dọc thân ống. Không chứa độc tố DEHP.</t>
  </si>
  <si>
    <t>Bổ sung tài liệu:
1. Số công bố tiêu chuẩn áp dụng đối với TBBYT loại B hoặc Phiếu tiếp nhận hồ sơ công bố tiêu chuẩn áp dụng đối với TBBYT loại B
2. Tài liệu kỹ thuật chứng minh hàng hóa dự thầu có bao gồm: 
-1 Bơm tiêm loại 10ml và 12ml
-2 ống truyền dịch
-1 Ống dài chịu lực 500 PSI</t>
  </si>
  <si>
    <t>1. Yêu cầu KT thể hiện tại "Bảng phân tích sản phẩm"
2. Hàng hóa không thuộc DM phải cấp phép nhập khẩu theo tt05/2022 nên không cần gấy phép. Chỉ cần phân loại.</t>
  </si>
  <si>
    <t>Silicone là một loại polymer tổng hợp. Có thể cho đạt ngay khi thấy có phủ polyme trong trường hợp hàng hóa dự thầu như nhau</t>
  </si>
  <si>
    <t>Thông tin của sản phẩm đầy đủ tại bảng phân tích sản phẩm</t>
  </si>
  <si>
    <t>Bổ sung tài liệu làm rõ: Chiều dài catheter: 143cm</t>
  </si>
  <si>
    <t>- Áp lực 6atm - 20atm. 
- Đầu tip ngắn, đầu vào vị trí tổn thương 0,017''.  
- Có vạch kép đánh dấu (marker) platinum iridium.
- Thân ngoài chất liệu Slope, phủ Hydrophilic giúp làm giảm ma sát trên thân catheter. 
- Có 13 kích thước đường kính: 2.0 mm đến 6.0 mm.
- Có 6 kích thước chiều dài: 6 mm đến 30 mm.
- Chiều dài: 143cm</t>
  </si>
  <si>
    <t xml:space="preserve">HSMT: 
- Áp lực nổ bóng cao vượt trội: 20 - 22 bar.
- Đường kính: 1.5 - 4.5mm
- Tối thiểu 7 kích thước chiều dài: 8 đến 30mm
- Chiều dài khả dụng Catheter: 146cm 
'HSDT:
- Áp lực nổ bóng cao vượt trội: 20 bar
- Đường kính: 2.0 - 5.0mm
- Tối thiểu 7 kích thước chiều dài: 8 đến 20mm
- Chiều dài khả dụng Catheter: 145cm 
* Cataloge thiếu so với hsdt: Áp lực nổ bóng cao vượt trội: 20 bar; Áp lực bơm bóng: 12 bar
+ Khẩu kính bóng: 0.85mm
+ Tối thiểu 7 kích thước chiều dài: 8 đến 20cm
+ 2 markers cản quang.
</t>
  </si>
  <si>
    <t>HSMT:'
- Đường kính đầu tip (khẩu kính đầu xa): 0.0157'' (0.4 mm)
- Đường kính qua tổn thương (khẩu kính bóng): 0.58mm.
- Điểm đánh dấu cản quang: 1 markers với đường kính &lt;2.00mm và 2 markers đối với đường kính ≥2.00mm
- Nếp gấp bóng: 2 nếp gấp với đường kính &lt;2.00mm và  3 nếp gấp với đường kính ≥2.00mm
- Chiều dài khả dụng Catheter: 146cm
HSDT:
- Khẩu kính bóng: 0.43mm
- Markers cản quang:  2 markers
- Chiều dài khả dụng Catheter: 145cm</t>
  </si>
  <si>
    <r>
      <t xml:space="preserve">HSMT:
- Áp lực 6atm - 20atm. 
- Thân ngoài chất liệu Slope, 
- Có tối thiểu 12 kích thước đường kính: Từ 2.0mm đến 6.00mm
Có tối thiểu 6 kích thước chiều dài: Từ 6mm đến 30mm
- Chiều dài catheter: 143cm.
HSDT:
- Áp lực 14atm - 20atm. 
- Thân ngoài chất liệu Polyamide
- Có tối thiểu 11 kích thước đường kính: Từ 2.0mm đến 5.00mm
</t>
    </r>
    <r>
      <rPr>
        <sz val="11"/>
        <color theme="1"/>
        <rFont val="Times New Roman"/>
        <family val="1"/>
        <scheme val="major"/>
      </rPr>
      <t xml:space="preserve">Có tối thiểu 6 kích thước chiều dài: Từ 8mm đến 20mm
- Chiều dài khả dụng Catheter: 145cm
</t>
    </r>
    <r>
      <rPr>
        <sz val="11"/>
        <color theme="1"/>
        <rFont val="Arial"/>
        <family val="2"/>
        <scheme val="minor"/>
      </rPr>
      <t xml:space="preserve">Cataloge thiếu so với hsdt
- Có vạch đánh dấu (marker) platinum iridium 
</t>
    </r>
  </si>
  <si>
    <t>Bổ sung tài liệu làm rõ: Chiều dài catheter: 143cm đến 144cm có 2 kích thước chiều dài</t>
  </si>
  <si>
    <t>Làm rõ;
Giá cao hơn giá kế hoạch</t>
  </si>
  <si>
    <t>Chốt</t>
  </si>
  <si>
    <t>Bổ sung tài liệu: Số công bố tiêu chuẩn áp dụng đối với TBBYT loại B hoặc Phiếu tiếp nhận hồ sơ công bố tiêu chuẩn áp dụng đối với TBBYT loại B</t>
  </si>
  <si>
    <t>Silicone là một loại polymer tổng hợp. Có thể cho đạt ngay khi thấy có phủ polyme trong trường hợp hàng hóa dự thầu như nhau)</t>
  </si>
  <si>
    <t>Lưu ý (a chiến note sửa chốt file chấm)</t>
  </si>
  <si>
    <t>Kết quả chấm sau làm rõ</t>
  </si>
  <si>
    <t>Loại (Loại do HSMT yêu cầu: Đi kèm Manifold gồm có:
-1 Bơm tiêm loại 10ml và 12ml
-2 ống truyền dịch
-1 Ống dài chịu lực 500 PSI. 
HSDT chỉ có mình cổng Manifold không đủ thành phần cả bộ)</t>
  </si>
  <si>
    <t>Chốt kết quả cuối cùng</t>
  </si>
  <si>
    <t>Lý do loại</t>
  </si>
  <si>
    <t>Đơn giá trúng thầu</t>
  </si>
  <si>
    <t>Thành tiền</t>
  </si>
  <si>
    <t>Tên thương mại dự thầu</t>
  </si>
  <si>
    <t>vn2801416116</t>
  </si>
  <si>
    <t>vn0312862086</t>
  </si>
  <si>
    <t>vn0107558076</t>
  </si>
  <si>
    <t>vn0315806114</t>
  </si>
  <si>
    <t>vn0104873231</t>
  </si>
  <si>
    <t>vn0101837789</t>
  </si>
  <si>
    <t>vn0101877171</t>
  </si>
  <si>
    <t>vn0101268476</t>
  </si>
  <si>
    <t>Gói thầu số 5: Mua hoá chất, vật tư xét nghiệm bổ sung tại Bệnh viện Đa khoa tỉnh Thanh Hoá năm 2024</t>
  </si>
  <si>
    <t>PP2400088398</t>
  </si>
  <si>
    <t>Chất hiệu chuẩn xét nghiệm định lượng natri, kali, chloride</t>
  </si>
  <si>
    <t>Chất hiệu chuẩn xét nghiệm định lượng natri, kali, chloride. Phù hợp để sử dụng trên hệ thống xét nghiệm sinh hóa tự động Cobas C - Roche</t>
  </si>
  <si>
    <t>ml</t>
  </si>
  <si>
    <t>04880455190 ISE Internal Stand. 2x2L</t>
  </si>
  <si>
    <t>24BV-HC-G3-1</t>
  </si>
  <si>
    <t>04880455190</t>
  </si>
  <si>
    <t>Roche Diagnostics GmbH, Germany</t>
  </si>
  <si>
    <t>CÔNG TY CỔ PHẦN THIẾT BỊ VẬT TƯ Y TẾ THANH HÓA</t>
  </si>
  <si>
    <t>PP2400088399</t>
  </si>
  <si>
    <t>Chất hiệu chuẩn xét nghiệm Albumin (microalbumin)</t>
  </si>
  <si>
    <t>Chất hiệu chuẩn xét nghiệm Albumin (microalbumin). Phù hợp để sử dụng trên hệ thống xét nghiệm sinh hóa tự động Cobas C - Roche</t>
  </si>
  <si>
    <t>03121305122 CFAS PROTEINS U</t>
  </si>
  <si>
    <t>24BV-HC-G3-2</t>
  </si>
  <si>
    <t>03121305122</t>
  </si>
  <si>
    <t>PP2400088400</t>
  </si>
  <si>
    <t>Chất hiệu chuẩn xét nghiệm Ammonia, ethanol, CO2</t>
  </si>
  <si>
    <t>Chất hiệu chuẩn xét nghiệm Ammonia, ethanol, CO2. Phù hợp để sử dụng trên hệ thống xét nghiệm sinh hóa tự động Cobas C - Roche</t>
  </si>
  <si>
    <t>20751995190 NH3/ETH/CO2 CALIBRATOR</t>
  </si>
  <si>
    <t>24BV-HC-G3-3</t>
  </si>
  <si>
    <t>20751995190</t>
  </si>
  <si>
    <t>PP2400088401</t>
  </si>
  <si>
    <t>Chất hiệu chuẩn xét nghiệm Beta 2 Microglobulin</t>
  </si>
  <si>
    <t>Chất hiệu chuẩn xét nghiệm Beta 2 Microglobulin. Phù hợp để sử dụng trên hệ thống xét nghiệm sinh hóa tự động Cobas C - Roche</t>
  </si>
  <si>
    <t>08047545190 B2MG calibrator</t>
  </si>
  <si>
    <t>24BV-HC-G3-4</t>
  </si>
  <si>
    <t>08047545190</t>
  </si>
  <si>
    <t>PP2400088402</t>
  </si>
  <si>
    <t>Chất hiệu chuẩn xét nghiệm định lượng apolipoprotein A-1, apolipoprotein B,
HDL-Cholesterol, LDL-Cholesterol</t>
  </si>
  <si>
    <t>Chất hiệu chuẩn xét nghiệm định lượng apolipoprotein A-1, apolipoprotein B,
HDL-Cholesterol, LDL-Cholesterol. Phù hợp để sử dụng trên hệ thống xét nghiệm sinh hóa tự động Cobas C - Roche</t>
  </si>
  <si>
    <t>12172623122 CFAS LIPIDS 3X1ML</t>
  </si>
  <si>
    <t>24BV-HC-G3-5</t>
  </si>
  <si>
    <t>12172623122</t>
  </si>
  <si>
    <t>PP2400088403</t>
  </si>
  <si>
    <t>Chất hiệu chuẩn xét nghiệm Natri, Kali, Clorid mức cao</t>
  </si>
  <si>
    <t>Chất hiệu chuẩn xét nghiệm Natri, Kali, Clorid mức cao. Phù hợp để sử dụng trên hệ thống xét nghiệm sinh hóa tự động Cobas C - Roche</t>
  </si>
  <si>
    <t>11183982216 ISE STANDARD HIGH10X3ML</t>
  </si>
  <si>
    <t>24BV-HC-G3-7</t>
  </si>
  <si>
    <t>11183982216</t>
  </si>
  <si>
    <t>PP2400088404</t>
  </si>
  <si>
    <t>Chất hiệu chuẩn xét nghiệm Natri, Kali, Clorid mức thấp</t>
  </si>
  <si>
    <t>Chất hiệu chuẩn xét nghiệm Natri, Kali, Clorid mức thấp. Phù hợp để sử dụng trên hệ thống xét nghiệm sinh hóa tự động Cobas C - Roche</t>
  </si>
  <si>
    <t>11183974216 ISE STANDARD LOW 10X3ML</t>
  </si>
  <si>
    <t>24BV-HC-G3-8</t>
  </si>
  <si>
    <t>11183974216</t>
  </si>
  <si>
    <t>PP2400088405</t>
  </si>
  <si>
    <t>Chất hiệu chuẩn xét nghiệm RF</t>
  </si>
  <si>
    <t>Chất hiệu chuẩn xét nghiệm RF. Phù hợp để sử dụng trên hệ thống xét nghiệm sinh hóa tự động Cobas C - Roche</t>
  </si>
  <si>
    <t>12172828322 PRECISET RF</t>
  </si>
  <si>
    <t>24BV-HC-G3-9</t>
  </si>
  <si>
    <t>12172828322</t>
  </si>
  <si>
    <t>PP2400088406</t>
  </si>
  <si>
    <t>Chất pha loãng mẫu</t>
  </si>
  <si>
    <t>Chất pha loãng mẫu. Phù hợp để sử dụng trên hệ thống xét nghiệm sinh hóa tự động Cobas C - Roche</t>
  </si>
  <si>
    <t>04489357190 NACL 9% DIL, COBAS C</t>
  </si>
  <si>
    <t>24BV-HC-G3-10</t>
  </si>
  <si>
    <t>04489357190</t>
  </si>
  <si>
    <t>PP2400088407</t>
  </si>
  <si>
    <t>Dung dịch dùng để vệ sinh đơn vị ISE trên máy phân tích Roche và dùng để vệ sinh máy phân tích miễn dịch</t>
  </si>
  <si>
    <t>Dung dịch dùng để vệ sinh đơn vị ISE trên máy phân tích Roche và dùng để vệ sinh máy phân tích miễn dịch. Phù hợp để sử dụng trên hệ thống xét nghiệm sinh hóa tự động Cobas C - Roche</t>
  </si>
  <si>
    <t>11298500316 ISE CLEANING SOL.</t>
  </si>
  <si>
    <t>24BV-HC-G3-11</t>
  </si>
  <si>
    <t>11298500316</t>
  </si>
  <si>
    <t>PP2400088408</t>
  </si>
  <si>
    <t>Dung dịch phụ trợ dùng để cung cấp một điện thế tham chiếu cho xét nghiệm định lượng natri, kali và chloride</t>
  </si>
  <si>
    <t>Dung dịch phụ trợ dùng để cung cấp một điện thế tham chiếu cho xét nghiệm định lượng natri, kali và chloride. Phù hợp để sử dụng trên hệ thống xét nghiệm sinh hóa tự động Cobas C - Roche</t>
  </si>
  <si>
    <t>10820652216 ISE REF. ELECTRODE</t>
  </si>
  <si>
    <t>24BV-HC-G3-12</t>
  </si>
  <si>
    <t>10820652216</t>
  </si>
  <si>
    <t>PP2400088409</t>
  </si>
  <si>
    <t>Dung dịch rửa có tính acid</t>
  </si>
  <si>
    <t>Dung dịch rửa có tính acid. Phù hợp để sử dụng trên hệ thống xét nghiệm sinh hóa tự động Cobas C - Roche</t>
  </si>
  <si>
    <t>04880307190 ACID WASH (2X1.8L)</t>
  </si>
  <si>
    <t>24BV-HC-G3-13</t>
  </si>
  <si>
    <t>04880307190</t>
  </si>
  <si>
    <t>PP2400088410</t>
  </si>
  <si>
    <t>Dung dịch rửa có tính kiềm cho cóng phản ứng</t>
  </si>
  <si>
    <t>Dung dịch rửa có tính kiềm cho cóng phản ứng. Phù hợp để sử dụng trên hệ thống xét nghiệm sinh hóa tự động Cobas C - Roche</t>
  </si>
  <si>
    <t>04880285214 Cell Wash Solution I/NaOH-D</t>
  </si>
  <si>
    <t>24BV-HC-G3-14</t>
  </si>
  <si>
    <t>04880285214</t>
  </si>
  <si>
    <t>Roche Diagnostics (Suzhou) Ltd., China</t>
  </si>
  <si>
    <t>PP2400088411</t>
  </si>
  <si>
    <t>Dung dịch rửa tính acid</t>
  </si>
  <si>
    <t>Dung dịch rửa Thành phần: HCl 200 mmol/L.  Phù hợp để sử dụng trên hệ thống xét nghiệm sinh hóa tự động Cobas C - Roche</t>
  </si>
  <si>
    <t>04489225190 SMS, COBAS C</t>
  </si>
  <si>
    <t>24BV-HC-G3-15</t>
  </si>
  <si>
    <t>04489225190</t>
  </si>
  <si>
    <t>PP2400088412</t>
  </si>
  <si>
    <t>Dung dịch tiền xử lý xét nghiệm HbA1c</t>
  </si>
  <si>
    <t>Dung dịch tiền xử lý xét nghiệm HbA1c. . Phù hợp để sử dụng trên hệ thống xét nghiệm sinh hóa tự động Cobas C - Roche</t>
  </si>
  <si>
    <t>04528417190 CFAS HBA1C, 3X2ML</t>
  </si>
  <si>
    <t>24BV-HC-G3-16</t>
  </si>
  <si>
    <t>04528417190</t>
  </si>
  <si>
    <t>PP2400088413</t>
  </si>
  <si>
    <t>Hóa chất dùng trong chuẩn định các phương pháp định lượng trên các máy phân tích của Roche</t>
  </si>
  <si>
    <t xml:space="preserve">Hóa chất dùng trong chuẩn định các phương pháp định lượng trên các máy xét nghiệm. Phù hợp để sử dụng trên hệ thống xét nghiệm phân tích sinh hóa tự động của Roche </t>
  </si>
  <si>
    <t>10759350190 CFAS 12X3ML</t>
  </si>
  <si>
    <t>24BV-HC-G3-17</t>
  </si>
  <si>
    <t>10759350190</t>
  </si>
  <si>
    <t>PP2400088414</t>
  </si>
  <si>
    <t>Hóa chất để định lượng creatine kinase (CK)</t>
  </si>
  <si>
    <t>Hóa chất để định lượng creatine kinase (CK). Phù hợp để sử dụng trên hệ thống xét nghiệm sinh hóa tự động Cobas C - Roche</t>
  </si>
  <si>
    <t>Test</t>
  </si>
  <si>
    <t>07190794190 CK 200 Tests,cobas c/Integra</t>
  </si>
  <si>
    <t>24BV-HC-G3-18</t>
  </si>
  <si>
    <t>07190794190</t>
  </si>
  <si>
    <t>PP2400088415</t>
  </si>
  <si>
    <t>Hóa chất kiểm soát xét nghiệm Ammonia, ethanol, CO2 bất thường</t>
  </si>
  <si>
    <t>Hóa chất kiểm soát xét nghiệm Ammonia, ethanol, CO2 bất thường. Phù hợp để sử dụng trên hệ thống xét nghiệm sinh hóa tự động Cobas C - Roche</t>
  </si>
  <si>
    <t>20753009190 NH3/ETH/CO2 Control A</t>
  </si>
  <si>
    <t>24BV-HC-G3-19</t>
  </si>
  <si>
    <t>20753009190</t>
  </si>
  <si>
    <t>PP2400088416</t>
  </si>
  <si>
    <t>Hóa chất kiểm soát xét nghiệm Ammonia, ethanol, CO2 bình thường</t>
  </si>
  <si>
    <t>Hóa chất kiểm soát xét nghiệm Ammonia, ethanol, CO2 bình thường. Phù hợp để sử dụng trên hệ thống xét nghiệm sinh hóa tự động Cobas C - Roche</t>
  </si>
  <si>
    <t>20752401190 NH3/ETH/CO2 CONTROL N</t>
  </si>
  <si>
    <t>24BV-HC-G3-20</t>
  </si>
  <si>
    <t>20752401190</t>
  </si>
  <si>
    <t>PP2400088417</t>
  </si>
  <si>
    <t>Hóa chất kiểm soát xét nghiệm HbA1c mức bất thường</t>
  </si>
  <si>
    <t>Hóa chất kiểm soát xét nghiệm HbA1c mức bất thường. Phù hợp để sử dụng trên hệ thống xét nghiệm sinh hóa tự động Cobas C - Roche</t>
  </si>
  <si>
    <t>05912504190 PreciControlHBA1c Path,4x1ml</t>
  </si>
  <si>
    <t>24BV-HC-G3-21</t>
  </si>
  <si>
    <t>05912504190</t>
  </si>
  <si>
    <t>PP2400088418</t>
  </si>
  <si>
    <t>Hóa chất kiểm soát xét nghiệm Protein</t>
  </si>
  <si>
    <t>Hóa chất kiểm soát xét nghiệm Protein.Phù hợp để sử dụng trên hệ thống xét nghiệm sinh hóa tự động Cobas C - Roche</t>
  </si>
  <si>
    <t>03121291122 PRECIPATH PROTEINS URIN</t>
  </si>
  <si>
    <t>24BV-HC-G3-22</t>
  </si>
  <si>
    <t>03121291122</t>
  </si>
  <si>
    <t>PP2400088419</t>
  </si>
  <si>
    <t>Hóa chất pha loãng cho xét nghiệm định lượng HbA1c</t>
  </si>
  <si>
    <t>Hóa chất pha loãng cho xét nghiệm định lượng HbA1c. Phù hợp để sử dụng trên hệ thống xét nghiệm sinh hóa tự động Cobas C - Roche</t>
  </si>
  <si>
    <t>04528182190 HBA1C HAEMOLYZING COBAS C</t>
  </si>
  <si>
    <t>24BV-HC-G3-23</t>
  </si>
  <si>
    <t>04528182190</t>
  </si>
  <si>
    <t>PP2400088420</t>
  </si>
  <si>
    <t>Hóa chất pha loãng mẫu</t>
  </si>
  <si>
    <t>Hóa chất pha loãng mẫu. Phù hợp để sử dụng trên hệ thống xét nghiệm sinh hóa tự động Cobas C - Roche</t>
  </si>
  <si>
    <t>04522630190 ISE DILUENT G2, COBAS C/HIT</t>
  </si>
  <si>
    <t>24BV-HC-G3-24</t>
  </si>
  <si>
    <t>04522630190</t>
  </si>
  <si>
    <t>PP2400088421</t>
  </si>
  <si>
    <t>Hóa chất phụ gia (chất tẩy)</t>
  </si>
  <si>
    <t>Hóa chất phụ gia (chất tẩy). .Phù hợp để sử dụng trên hệ thống xét nghiệm sinh hóa tự động Cobas C - Roche</t>
  </si>
  <si>
    <t>06544410190 Ecotergent c501/c502</t>
  </si>
  <si>
    <t>24BV-HC-G3-25</t>
  </si>
  <si>
    <t>06544410190</t>
  </si>
  <si>
    <t>PP2400088422</t>
  </si>
  <si>
    <t>Hóa chất xét nghiệm Beta 2 Microglobulin</t>
  </si>
  <si>
    <t>Hóa chất xét nghiệm Beta 2 Microglobulin. Phù hợp để sử dụng trên hệ thống xét nghiệm sinh hóa tự động Cobas C - Roche</t>
  </si>
  <si>
    <t>08047430190 B2MG cobas c</t>
  </si>
  <si>
    <t>24BV-HC-G3-26</t>
  </si>
  <si>
    <t>08047430190</t>
  </si>
  <si>
    <t>PP2400088423</t>
  </si>
  <si>
    <t>Hóa chất xét nghiệm dùng để định lượng ammoniac</t>
  </si>
  <si>
    <t>Hóa chất xét nghiệm dùng để định lượng ammoniac. Phù hợp để sử dụng trên hệ thống xét nghiệm sinh hóa tự động Cobas C - Roche</t>
  </si>
  <si>
    <t>07229593190 NH3L2 150T cobas c</t>
  </si>
  <si>
    <t>24BV-HC-G3-27</t>
  </si>
  <si>
    <t>07229593190</t>
  </si>
  <si>
    <t>PP2400088424</t>
  </si>
  <si>
    <t>Hóa chất xét nghiệm dùng để định lượng bilirubin toàn phần</t>
  </si>
  <si>
    <t>Hóa chất xét nghiệm dùng để định lượng bilirubin toàn phần.  Phù hợp để sử dụng trên hệ thống xét nghiệm sinh hóa tự động Cobas C - Roche</t>
  </si>
  <si>
    <t>05795397190 BIL-T Gen.3, 250T c/I</t>
  </si>
  <si>
    <t>24BV-HC-G3-28</t>
  </si>
  <si>
    <t>05795397190</t>
  </si>
  <si>
    <t>PP2400088425</t>
  </si>
  <si>
    <t>Hóa chất xét nghiệm dùng để định lượng CRP trong huyết thanh và huyết tương người</t>
  </si>
  <si>
    <t>Hóa chất xét nghiệm dùng để định lượng CRP trong huyết thanh và huyết tương người.  Phù hợp để sử dụng trên hệ thống xét nghiệm sinh hóa tự động Cobas C - Roche</t>
  </si>
  <si>
    <t>07876033190 CRP4 250T COBAS C</t>
  </si>
  <si>
    <t>24BV-HC-G3-29</t>
  </si>
  <si>
    <t>07876033190</t>
  </si>
  <si>
    <t>PP2400088426</t>
  </si>
  <si>
    <t>Hóa chất xét nghiệm dùng để định lượng cholesterol trong huyết thanh và huyết tương người</t>
  </si>
  <si>
    <t>Hóa chất xét nghiệm dùng để định lượng cholesterol trong huyết thanh và huyết tương người.  Phù hợp để sử dụng trên hệ thống xét nghiệm sinh hóa tự động Cobas C - Roche</t>
  </si>
  <si>
    <t>03039773190 CHOL HICO GEN.2 400T COBAS C</t>
  </si>
  <si>
    <t>24BV-HC-G3-30</t>
  </si>
  <si>
    <t>03039773190</t>
  </si>
  <si>
    <t>PP2400088427</t>
  </si>
  <si>
    <t>Hóa chất xét nghiệm dùng để định lượng nồng độ creatinine trong huyết thanh, huyết tương và nước tiểu người</t>
  </si>
  <si>
    <t>Hóa chất xét nghiệm dùng để định lượng nồng độ creatinine trong huyết thanh, huyết tương và nước tiểu người.  Phù hợp để sử dụng trên hệ thống xét nghiệm sinh hóa tự động Cobas C - Roche</t>
  </si>
  <si>
    <t>03263991190 C-pack CRE Plus G2, 250Tests</t>
  </si>
  <si>
    <t>24BV-HC-G3-31</t>
  </si>
  <si>
    <t>03263991190</t>
  </si>
  <si>
    <t>PP2400088428</t>
  </si>
  <si>
    <t>Hóa chất xét nghiệm dùng để định lượng nồng độ HDL-cholesterol trong huyết thanh và huyết tương người</t>
  </si>
  <si>
    <t>Hóa chất xét nghiệm dùng để định lượng nồng độ HDL-cholesterol trong huyết thanh và huyết tương người.  Phù hợp để sử dụng trên hệ thống xét nghiệm sinh hóa tự động Cobas C - Roche</t>
  </si>
  <si>
    <t>07528566190 HDL-C Gen.4, 350T cobas c</t>
  </si>
  <si>
    <t>24BV-HC-G3-32</t>
  </si>
  <si>
    <t>07528566190</t>
  </si>
  <si>
    <t>PP2400088429</t>
  </si>
  <si>
    <t>Hóa chất xét nghiệm dùng để định lượng sắt trong huyết thanh và huyết tương người</t>
  </si>
  <si>
    <t>Hóa chất xét nghiệm dùng để định lượng sắt trong huyết thanh và huyết tương người. Phù hợp để sử dụng trên hệ thống xét nghiệm sinh hóa tự động Cobas C - Roche</t>
  </si>
  <si>
    <t>03183696122 IRON G.2 200T COBAS C, INT</t>
  </si>
  <si>
    <t>24BV-HC-G3-33</t>
  </si>
  <si>
    <t>PP2400088430</t>
  </si>
  <si>
    <t>Hóa chất xét nghiệm dùng để định lượng triglyceride trong huyết thanh và huyết tương người</t>
  </si>
  <si>
    <t>Hóa chất xét nghiệm dùng để định lượng triglyceride trong huyết thanh và huyết tương người. Phù hợp để sử dụng trên hệ thống xét nghiệm sinh hóa tự động Cobas C - Roche</t>
  </si>
  <si>
    <t>20767107322 TRIGL 250T COBAS C/INTEGRA</t>
  </si>
  <si>
    <t>24BV-HC-G3-34</t>
  </si>
  <si>
    <t>20767107322</t>
  </si>
  <si>
    <t>PP2400088431</t>
  </si>
  <si>
    <t>Hóa chất xét nghiệm dùng trong chuẩn định các phương pháp định lượng CKMB</t>
  </si>
  <si>
    <t>Hóa chất xét nghiệm dùng trong chuẩn định các phương pháp định lượng CKMB. Phù hợp để sử dụng trên hệ thống xét nghiệm sinh hóa tự động Cobas C - Roche</t>
  </si>
  <si>
    <t>11447394216 CFAS CK.MB 3X1ML</t>
  </si>
  <si>
    <t>24BV-HC-G3-35</t>
  </si>
  <si>
    <t>11447394216</t>
  </si>
  <si>
    <t>PP2400088432</t>
  </si>
  <si>
    <t>Thuốc thử để hiệu chỉnh các thông số protein cụ thể</t>
  </si>
  <si>
    <t>Thuốc thử để hiệu chỉnh các thông số protein cụ thể. Phù hợp để sử dụng trên hệ thống xét nghiệm sinh hóa tự động Cobas C - Roche</t>
  </si>
  <si>
    <t>11355279216 CFAS PROTEINS</t>
  </si>
  <si>
    <t>24BV-HC-G3-36</t>
  </si>
  <si>
    <t>11355279216</t>
  </si>
  <si>
    <t>PP2400088433</t>
  </si>
  <si>
    <t>Thuốc thử định lượng hoạt tính xúc tác của tiểu đơn vị creatine kinase MB</t>
  </si>
  <si>
    <t>Thuốc thử định lượng hoạt tính xúc tác của tiểu đơn vị creatine kinase MB. Phù hợp để sử dụng trên hệ thống xét nghiệm sinh hóa tự động Cobas C - Roche</t>
  </si>
  <si>
    <t>07190808190 CK-MB100Tests,cobasc/Integra</t>
  </si>
  <si>
    <t>24BV-HC-G3-37</t>
  </si>
  <si>
    <t>07190808190</t>
  </si>
  <si>
    <t>PP2400088434</t>
  </si>
  <si>
    <t>Thuốc thử xét nghiệm định lượng acid uric</t>
  </si>
  <si>
    <t>Thuốc thử xét nghiệm định lượng acid uric. Phù hợp để sử dụng trên hệ thống xét nghiệm sinh hóa tự động Cobas C - Roche</t>
  </si>
  <si>
    <t>03183807190 UA G2 400T COBAS C/INTEGRA</t>
  </si>
  <si>
    <t>24BV-HC-G3-38</t>
  </si>
  <si>
    <t>03183807190</t>
  </si>
  <si>
    <t>PP2400088435</t>
  </si>
  <si>
    <t>Thuốc thử xét nghiệm định lượng alanine aminotransferase (ALT) trong huyết thanh và huyết tương người</t>
  </si>
  <si>
    <t>Thuốc thử xét nghiệm định lượng alanine aminotransferase (ALT) trong huyết thanh và huyết tương người. Phù hợp để sử dụng trên hệ thống xét nghiệm sinh hóa tự động Cobas C - Roche</t>
  </si>
  <si>
    <t>20764957322 ALTL, 500T COBAS C/INTEGRA</t>
  </si>
  <si>
    <t>24BV-HC-G3-39</t>
  </si>
  <si>
    <t>20764957322</t>
  </si>
  <si>
    <t>PP2400088436</t>
  </si>
  <si>
    <t>Thuốc thử xét nghiệm định lượng albumin</t>
  </si>
  <si>
    <t>Thuốc thử xét nghiệm định lượng albumin. Phù hợp để sử dụng trên hệ thống xét nghiệm sinh hóa tự động Cobas C - Roche</t>
  </si>
  <si>
    <t>03183688122 ALB BCG GEN.2, 300T COBAS C</t>
  </si>
  <si>
    <t>24BV-HC-G3-40</t>
  </si>
  <si>
    <t>03183688122</t>
  </si>
  <si>
    <t>PP2400088437</t>
  </si>
  <si>
    <t>Thuốc thử xét nghiệm định lượng alpha amylase</t>
  </si>
  <si>
    <t>Thuốc thử xét nghiệm định lượng alpha amylase. Phù hợp để sử dụng trên hệ thống xét nghiệm sinh hóa tự động Cobas C - Roche</t>
  </si>
  <si>
    <t>03183742122 AMYLASE GEN.2 COBAS C,I</t>
  </si>
  <si>
    <t>24BV-HC-G3-41</t>
  </si>
  <si>
    <t>03183742122</t>
  </si>
  <si>
    <t>PP2400088438</t>
  </si>
  <si>
    <t>Thuốc thử xét nghiệm định lượng aspartate aminotransferase (AST) trong huyết thanh và huyết tương người</t>
  </si>
  <si>
    <t>Thuốc thử xét nghiệm định lượng aspartate aminotransferase (AST) trong huyết thanh và huyết tương người. Phù hợp để sử dụng trên hệ thống xét nghiệm sinh hóa tự động Cobas C - Roche</t>
  </si>
  <si>
    <t>20764949322 ASTL, 500T COBAS C,/INTEGRA</t>
  </si>
  <si>
    <t>24BV-HC-G3-42</t>
  </si>
  <si>
    <t>20764949322</t>
  </si>
  <si>
    <t>PP2400088439</t>
  </si>
  <si>
    <t>Thuốc thử xét nghiệm định lượng bilirubin trực tiếp trong huyết thanh và huyết tương người</t>
  </si>
  <si>
    <t>Thuốc thử xét nghiệm định lượng bilirubin trực tiếp trong huyết thanh và huyết tương người. Phù hợp để sử dụng trên hệ thống xét nghiệm sinh hóa tự động Cobas C - Roche</t>
  </si>
  <si>
    <t>05589061190 BIL-D Gen.2, 350T cobas c</t>
  </si>
  <si>
    <t>24BV-HC-G3-43</t>
  </si>
  <si>
    <t>05589061190</t>
  </si>
  <si>
    <t>PP2400088440</t>
  </si>
  <si>
    <t>Thuốc thử xét nghiệm định lượng Calci</t>
  </si>
  <si>
    <t>Thuốc thử xét nghiệm định lượng Calci. Phù hợp để sử dụng trên hệ thống xét nghiệm sinh hóa tự động Cobas C - Roche</t>
  </si>
  <si>
    <t>05061482190 C-pack CA G2, 300 test</t>
  </si>
  <si>
    <t>24BV-HC-G3-44</t>
  </si>
  <si>
    <t>05061482190</t>
  </si>
  <si>
    <t>PP2400088441</t>
  </si>
  <si>
    <t>Thuốc thử xét nghiệm định lượng CRP</t>
  </si>
  <si>
    <t>Thuốc thử xét nghiệm định lượng CRP. Phù hợp để sử dụng trên hệ thống xét nghiệm sinh hóa tự động Cobas C - Roche</t>
  </si>
  <si>
    <t>04628918190 CRP LXHS 300T COBASC/INTEGRA</t>
  </si>
  <si>
    <t>24BV-HC-G3-45</t>
  </si>
  <si>
    <t>04628918190</t>
  </si>
  <si>
    <t>PP2400088442</t>
  </si>
  <si>
    <t>Thuốc thử xét nghiệm định lượng ethanol</t>
  </si>
  <si>
    <t>Thuốc thử xét nghiệm định lượng ethanol. Phù hợp để sử dụng trên hệ thống xét nghiệm sinh hóa tự động Cobas C - Roche</t>
  </si>
  <si>
    <t>03183777190 ETOH 100T COBASC, INTE</t>
  </si>
  <si>
    <t>24BV-HC-G3-46</t>
  </si>
  <si>
    <t>03183777190</t>
  </si>
  <si>
    <t>PP2400088443</t>
  </si>
  <si>
    <t>Thuốc thử xét nghiệm định lượng glucose</t>
  </si>
  <si>
    <t>Thuốc thử xét nghiệm định lượng glucose. Phù hợp để sử dụng trên hệ thống xét nghiệm sinh hóa tự động Cobas C - Roche</t>
  </si>
  <si>
    <t>04404483190 GLUC HK G3. 800T COBAS C</t>
  </si>
  <si>
    <t>24BV-HC-G3-47</t>
  </si>
  <si>
    <t>04404483190</t>
  </si>
  <si>
    <t>PP2400088444</t>
  </si>
  <si>
    <t>Thuốc thử xét nghiệm định lượng lipase</t>
  </si>
  <si>
    <t>Thuốc thử xét nghiệm định lượng lipase. Phù hợp để sử dụng trên hệ thống xét nghiệm sinh hóa tự động Cobas C - Roche</t>
  </si>
  <si>
    <t>03029590322 LIPC, 200T COBASC, INTE</t>
  </si>
  <si>
    <t>24BV-HC-G3-48</t>
  </si>
  <si>
    <t>03029590322</t>
  </si>
  <si>
    <t>PP2400088445</t>
  </si>
  <si>
    <t>Thuốc thử xét nghiệm định lượng phospho</t>
  </si>
  <si>
    <t>Thuốc thử xét nghiệm định lượng phospho. Phù hợp để sử dụng trên hệ thống xét nghiệm sinh hóa tự động Cobas C - Roche</t>
  </si>
  <si>
    <t>03183793122 PHOS GEN.2, 250T,C, INTE</t>
  </si>
  <si>
    <t>24BV-HC-G3-49</t>
  </si>
  <si>
    <t>03183793122</t>
  </si>
  <si>
    <t>PP2400088446</t>
  </si>
  <si>
    <t>Thuốc thử xét nghiệm định lượng
antistreptolysin O</t>
  </si>
  <si>
    <t>Thuốc thử xét nghiệm định lượng
antistreptolysin O. Phù hợp để sử dụng trên hệ thống xét nghiệm sinh hóa tự động Cobas C - Roche</t>
  </si>
  <si>
    <t>04489403190 ASLO TQ, 150T COBAS C</t>
  </si>
  <si>
    <t>24BV-HC-G3-50</t>
  </si>
  <si>
    <t>04489403190</t>
  </si>
  <si>
    <t>PP2400088447</t>
  </si>
  <si>
    <t>Thuốc thử xét nghiệm định lượng
gamma-glutamyltransferase</t>
  </si>
  <si>
    <t>03002721122 GGT G2-400T COBAS C/INTEGRA</t>
  </si>
  <si>
    <t>24BV-HC-G3-51</t>
  </si>
  <si>
    <t>03002721122</t>
  </si>
  <si>
    <t>PP2400088448</t>
  </si>
  <si>
    <t>Thuốc thử xét nghiệm định lượng
protein toàn phần</t>
  </si>
  <si>
    <t>Thuốc thử xét nghiệm định lượng
protein toàn phần. Phù hợp để sử dụng trên hệ thống xét nghiệm sinh hóa tự động Cobas C - Roche</t>
  </si>
  <si>
    <t>03183734190 TP G2 300T COBAS C/INTEGRA</t>
  </si>
  <si>
    <t>24BV-HC-G3-52</t>
  </si>
  <si>
    <t>03183734190</t>
  </si>
  <si>
    <t>PP2400088449</t>
  </si>
  <si>
    <t>Thuốc thử xét nghiệm định lượng
urea/urea nitrogen</t>
  </si>
  <si>
    <t>Thuốc thử xét nghiệm định lượng
urea/urea nitrogen. Phù hợp để sử dụng trên hệ thống xét nghiệm sinh hóa tự động Cobas C - Roche</t>
  </si>
  <si>
    <t>04460715190 UREAL 500T COBAS C/INTEGRA</t>
  </si>
  <si>
    <t>24BV-HC-G3-53</t>
  </si>
  <si>
    <t>04460715190</t>
  </si>
  <si>
    <t>PP2400088450</t>
  </si>
  <si>
    <t>Thuốc thử xét nghiệm HbA1c</t>
  </si>
  <si>
    <t>Thuốc thử xét nghiệm HbA1c. Phù hợp để sử dụng trên hệ thống xét nghiệm sinh hóa tự động Cobas C - Roche</t>
  </si>
  <si>
    <t>05336163190 HbA1c TQ Gen.3 150T cobas</t>
  </si>
  <si>
    <t>24BV-HC-G3-54</t>
  </si>
  <si>
    <t>05336163190</t>
  </si>
  <si>
    <t>PP2400088451</t>
  </si>
  <si>
    <t>Thuốc thử xét nghiệm LDL-Cholesterol</t>
  </si>
  <si>
    <t>Thuốc thử xét nghiệm LDL-Cholesterol. Phù hợp để sử dụng trên hệ thống xét nghiệm sinh hóa tự động Cobas C - Roche</t>
  </si>
  <si>
    <t>07005717190 LDL-C G.3, 200T, cobas c,Int</t>
  </si>
  <si>
    <t>24BV-HC-G3-55</t>
  </si>
  <si>
    <t>07005717190</t>
  </si>
  <si>
    <t>PP2400088452</t>
  </si>
  <si>
    <t>Thuốc thử xét nghiệm Protein</t>
  </si>
  <si>
    <t>Thuốc thử xét nghiệm Protein. Phù hợp để sử dụng trên hệ thống xét nghiệm sinh hóa tự động Cobas C - Roche</t>
  </si>
  <si>
    <t>03333825190 TPUC 150T COBAS C, INT</t>
  </si>
  <si>
    <t>24BV-HC-G3-56</t>
  </si>
  <si>
    <t>03333825190</t>
  </si>
  <si>
    <t>PP2400088453</t>
  </si>
  <si>
    <t>Thuốc thử xét nghiệm RF</t>
  </si>
  <si>
    <t>Thuốc thử xét nghiệm RF. Phù hợp để sử dụng trên hệ thống xét nghiệm sinh hóa tự động Cobas C - Roche</t>
  </si>
  <si>
    <t>20764574322 RFII 100T COBAS C INTE</t>
  </si>
  <si>
    <t>24BV-HC-G3-57</t>
  </si>
  <si>
    <t>20764574322</t>
  </si>
  <si>
    <t>PP2400088454</t>
  </si>
  <si>
    <t>Vật liệu kiểm soát xét nghiệm Protein</t>
  </si>
  <si>
    <t>Vật liệu kiểm soát xét nghiệm Protein. Phù hợp để sử dụng trên hệ thống xét nghiệm sinh hóa tự động Cobas C - Roche</t>
  </si>
  <si>
    <t>03121313122 PRECINORM PROTEINS U</t>
  </si>
  <si>
    <t>24BV-HC-G3-58</t>
  </si>
  <si>
    <t>03121313122</t>
  </si>
  <si>
    <t>PP2400088455</t>
  </si>
  <si>
    <t>Thuốc thử xét nghiệm định lượng alkaline phosphatase trong huyết thanh và huyết tương người</t>
  </si>
  <si>
    <t>Thuốc thử xét nghiệm định lượng alkaline phosphatase trong huyết thanh và huyết tương người. Phù hợp để sử dụng trên hệ thống xét nghiệm sinh hóa tự động Cobas C - Roche</t>
  </si>
  <si>
    <t>03333752190 ALP IFCC G2 S 200T COBAS C</t>
  </si>
  <si>
    <t>24BV-HC-G3-59</t>
  </si>
  <si>
    <t>03333752190</t>
  </si>
  <si>
    <t>PP2400088456</t>
  </si>
  <si>
    <t>Thuốc thử xét nghiệm định lượng cholinesterase</t>
  </si>
  <si>
    <t>Thuốc thử xét nghiệm định lượng cholinesterase. Phù hợp để sử dụng trên hệ thống xét nghiệm sinh hóa tự động Cobas C - Roche</t>
  </si>
  <si>
    <t>04498577190 CHE GEN.2 200T COBAS C/INT</t>
  </si>
  <si>
    <t>24BV-HC-G3-60</t>
  </si>
  <si>
    <t>04498577190</t>
  </si>
  <si>
    <t>PP2400088457</t>
  </si>
  <si>
    <t>Thuốc thử xét nghiệm lactate dehydrogenase</t>
  </si>
  <si>
    <t>Thuốc thử xét nghiệm lactate dehydrogenase. Phù hợp để sử dụng trên hệ thống xét nghiệm sinh hóa tự động Cobas C - Roche</t>
  </si>
  <si>
    <t>03004732122 LDHI G.2 IFCC COBAS C/I 300T</t>
  </si>
  <si>
    <t>24BV-HC-G3-61</t>
  </si>
  <si>
    <t>03004732122</t>
  </si>
  <si>
    <t>PP2400088458</t>
  </si>
  <si>
    <t>Chất phụ trợ</t>
  </si>
  <si>
    <t>Chất phụ trợ. Phù hợp để sử dụng trên hệ thống xét nghiệm sinh hóa tự động Cobas C - Roche</t>
  </si>
  <si>
    <t>04880480190 ISE Diluent Gen.2, 2x2 Liter</t>
  </si>
  <si>
    <t>24BV-HC-G3-62</t>
  </si>
  <si>
    <t>04880480190</t>
  </si>
  <si>
    <t>PP2400088459</t>
  </si>
  <si>
    <t>Thuốc thử xét nghiệm Creatinin</t>
  </si>
  <si>
    <t>Thuốc thử xét nghiệm Creatinin. Phù hợp để sử dụng trên hệ thống xét nghiệm sinh hóa tự động Cobas C - Roche</t>
  </si>
  <si>
    <t>04810716190 CREA G2 700T COBAS C/INTEGRA</t>
  </si>
  <si>
    <t>24BV-HC-G3-63</t>
  </si>
  <si>
    <t>04810716190</t>
  </si>
  <si>
    <t>PP2400088460</t>
  </si>
  <si>
    <t>Thuốc thử xét nghiệm Ferritin</t>
  </si>
  <si>
    <t>Thuốc thử xét nghiệm Ferritin. Phù hợp để sử dụng trên hệ thống xét nghiệm sinh hóa tự động Cobas C - Roche</t>
  </si>
  <si>
    <t>04885317190 FERR Gen.4,250T, Cobas c</t>
  </si>
  <si>
    <t>24BV-HC-G3-64</t>
  </si>
  <si>
    <t>04885317190</t>
  </si>
  <si>
    <t>PP2400088461</t>
  </si>
  <si>
    <t>Chất hiệu chuẩn xét nghiệm định lượng natri, kali, clo sử dụng điện cực chọn lọc ion</t>
  </si>
  <si>
    <t>Chất hiệu chuẩn xét nghiệm định lượng natri, kali, clo sử dụng điện cực chọn lọc ion. Phù hợp sử dụng trên máy miễn dịch Cobas C</t>
  </si>
  <si>
    <t>04522320190 ISE INT.STAND G2 COBAS C/HIT</t>
  </si>
  <si>
    <t>24BV-HC-G3-65</t>
  </si>
  <si>
    <t>04522320190</t>
  </si>
  <si>
    <t>PP2400088462</t>
  </si>
  <si>
    <t>Cup và típ dùng hút mẫu, QC, và chất chuẩn trên hệ thống xét nghiệm miễn dịch</t>
  </si>
  <si>
    <t>Cúp, típ nhựa; hộp giấy.  Phù hợp để sử dụng trên hệ thống xét nghiệm miễn dịch tự động Cobas E - Roche</t>
  </si>
  <si>
    <t>12102137001 ASSAY TIP/CUP E170</t>
  </si>
  <si>
    <t>24BV-HC-G3-66</t>
  </si>
  <si>
    <t>MM C.P. Schmidt GmbH, Germany / Balda Medical GmbH, Germany / Flex Precision Plastics Solutions (Switzerland) AG, Switzerland</t>
  </si>
  <si>
    <t>PP2400088463</t>
  </si>
  <si>
    <t>Chất hiệu chuẩn xét nghiệm Cortisol</t>
  </si>
  <si>
    <t>Chất hiệu chuẩn xét nghiệm Cortisol. Phù hợp để sử dụng trên hệ thống xét nghiệm miễn dịch tự động Cobas E - Roche</t>
  </si>
  <si>
    <t>06687750190 Cortisol G2 CS Elecsys</t>
  </si>
  <si>
    <t>24BV-HC-G3-67</t>
  </si>
  <si>
    <t>06687750190</t>
  </si>
  <si>
    <t>PP2400088464</t>
  </si>
  <si>
    <t>Chất hiệu chuẩn xét nghiệm C-peptide</t>
  </si>
  <si>
    <t>Chất hiệu chuẩn xét nghiệm C-peptide. Phù hợp để sử dụng trên hệ thống xét nghiệm miễn dịch tự động Cobas E - Roche</t>
  </si>
  <si>
    <t>03184919190 ELEC C-PEPTIDE CS</t>
  </si>
  <si>
    <t>24BV-HC-G3-68</t>
  </si>
  <si>
    <t>03184919190</t>
  </si>
  <si>
    <t>PP2400088465</t>
  </si>
  <si>
    <t>Chất hiệu chuẩn xét nghiệm CYFRA 21-1</t>
  </si>
  <si>
    <t>Chất hiệu chuẩn xét nghiệm CYFRA 21-1. Phù hợp để sử dụng trên hệ thống xét nghiệm miễn dịch tự động Cobas E - Roche</t>
  </si>
  <si>
    <t>11820974322 CYFRA CALSET 2 ELEC</t>
  </si>
  <si>
    <t>24BV-HC-G3-69</t>
  </si>
  <si>
    <t>11820974322</t>
  </si>
  <si>
    <t>PP2400088466</t>
  </si>
  <si>
    <t>Chất hiệu chuẩn xét nghiệm HCG, beta-HCG</t>
  </si>
  <si>
    <t>Chất hiệu chuẩn xét nghiệm HCG, beta-HCG. Phù hợp để sử dụng trên hệ thống xét nghiệm miễn dịch tự động Cobas E - Roche</t>
  </si>
  <si>
    <t>03302652190 HCG+BETA II CS ELEC</t>
  </si>
  <si>
    <t>24BV-HC-G3-70</t>
  </si>
  <si>
    <t>03302652190</t>
  </si>
  <si>
    <t>PP2400088467</t>
  </si>
  <si>
    <t>Chất hiệu chuẩn xét nghiệm HE4</t>
  </si>
  <si>
    <t>Chất hiệu chuẩn xét nghiệm HE4. Phù hợp để sử dụng trên hệ thống xét nghiệm miễn dịch tự động Cobas E - Roche</t>
  </si>
  <si>
    <t>05950945190 HE4 CS Elecsys</t>
  </si>
  <si>
    <t>24BV-HC-G3-71</t>
  </si>
  <si>
    <t>05950945190</t>
  </si>
  <si>
    <t>PP2400088468</t>
  </si>
  <si>
    <t>Chất hiệu chuẩn xét nghiệm kháng thể kháng Tg (Thyroglobulin)</t>
  </si>
  <si>
    <t>Chất hiệu chuẩn xét nghiệm kháng thể kháng Tg (Thyroglobulin). Phù hợp để sử dụng trên hệ thống xét nghiệm miễn dịch tự động Cobas E - Roche</t>
  </si>
  <si>
    <t>09005030190 Elecsys Anti-Tg CalSet</t>
  </si>
  <si>
    <t>24BV-HC-G3-72</t>
  </si>
  <si>
    <t>09005030190</t>
  </si>
  <si>
    <t>PP2400088469</t>
  </si>
  <si>
    <t>Chất hiệu chuẩn xét nghiệm NSE</t>
  </si>
  <si>
    <t>Chất hiệu chuẩn xét nghiệm NSE. Phù hợp để sử dụng trên hệ thống xét nghiệm miễn dịch tự động Cobas E - Roche</t>
  </si>
  <si>
    <t>12133121122 NSE CS ELECSYS KIT</t>
  </si>
  <si>
    <t>24BV-HC-G3-73</t>
  </si>
  <si>
    <t>12133121122</t>
  </si>
  <si>
    <t>PP2400088470</t>
  </si>
  <si>
    <t>Chất hiệu chuẩn xét nghiệm NT-proBNP</t>
  </si>
  <si>
    <t>Chất hiệu chuẩn xét nghiệm NT-proBNP. Phù hợp để sử dụng trên hệ thống xét nghiệm miễn dịch tự động Cobas E - Roche</t>
  </si>
  <si>
    <t xml:space="preserve">09315292190 Elecsys proBNP II CS </t>
  </si>
  <si>
    <t>24BV-HC-G3-74</t>
  </si>
  <si>
    <t>09315292190</t>
  </si>
  <si>
    <t>PP2400088471</t>
  </si>
  <si>
    <t>Chất hiệu chuẩn xét nghiệm PTH</t>
  </si>
  <si>
    <t>Chất hiệu chuẩn xét nghiệm PTH. Phù hợp để sử dụng trên hệ thống xét nghiệm miễn dịch tự động Cobas E - Roche</t>
  </si>
  <si>
    <t>08243875190 PTH CS Elecsys V2</t>
  </si>
  <si>
    <t>24BV-HC-G3-75</t>
  </si>
  <si>
    <t>08243875190</t>
  </si>
  <si>
    <t>PP2400088472</t>
  </si>
  <si>
    <t>Chất hiệu chuẩn xét nghiệm SCC</t>
  </si>
  <si>
    <t>Chất hiệu chuẩn xét nghiệm SCC. Phù hợp để sử dụng trên hệ thống xét nghiệm miễn dịch tự động Cobas E - Roche</t>
  </si>
  <si>
    <t>07126999190 SCC CS Elecsys</t>
  </si>
  <si>
    <t>24BV-HC-G3-76</t>
  </si>
  <si>
    <t>07126999190</t>
  </si>
  <si>
    <t>PP2400088473</t>
  </si>
  <si>
    <t>Chất hiệu chuẩn xét nghiệm Tacrolimus</t>
  </si>
  <si>
    <t>Chất hiệu chuẩn xét nghiệm Tacrolimus. Phù hợp để sử dụng trên hệ thống xét nghiệm miễn dịch tự động Cobas E - Roche</t>
  </si>
  <si>
    <t>05889065190 Tacrolimus CS Elecsys</t>
  </si>
  <si>
    <t>24BV-HC-G3-77</t>
  </si>
  <si>
    <t>05889065190</t>
  </si>
  <si>
    <t>PP2400088474</t>
  </si>
  <si>
    <t>Chất phụ gia cho bình chứa nước cất cho máy phân tích miễn dịch</t>
  </si>
  <si>
    <t>Chất phụ gia cho bình chứa nước cất cho máy phân tích miễn dịch. Phù hợp để sử dụng trên hệ thống xét nghiệm miễn dịch tự động Cobas E - Roche</t>
  </si>
  <si>
    <t>11930346122 SYS WASH ELECSYS</t>
  </si>
  <si>
    <t>24BV-HC-G3-78</t>
  </si>
  <si>
    <t>11930346122</t>
  </si>
  <si>
    <t>PP2400088475</t>
  </si>
  <si>
    <t>Dung dịch phát tín hiệu điện hóa</t>
  </si>
  <si>
    <t>Dung dịch phát tín hiệu điện hóa.  Phù hợp để sử dụng trên hệ thống xét nghiệm miễn dịch tự động Cobas E - Roche</t>
  </si>
  <si>
    <t>04880340190 PROCELL M 2*2 L ELEC</t>
  </si>
  <si>
    <t>24BV-HC-G3-79</t>
  </si>
  <si>
    <t>04880340190</t>
  </si>
  <si>
    <t>PP2400088476</t>
  </si>
  <si>
    <t>Dung dịch hệ thống dùng để rửa bộ phát hiện của máy phân tích xét nghiệm miễn dịch</t>
  </si>
  <si>
    <t>Dung dịch hệ thống dùng để rửa bộ phát hiện của máy phân tích xét nghiệm miễn dịch. Phù hợp để sử dụng trên hệ thống xét nghiệm miễn dịch tự động Cobas E - Roche</t>
  </si>
  <si>
    <t>04880293214  CleanCell M</t>
  </si>
  <si>
    <t>24BV-HC-G3-80</t>
  </si>
  <si>
    <t>04880293214</t>
  </si>
  <si>
    <t>PP2400088477</t>
  </si>
  <si>
    <t>Dung dịch rửa dùng cho máy phân tích miễn dịch trong quá trình vận hành khi thay đổi thuốc thử</t>
  </si>
  <si>
    <t>Dung dịch rửa dùng cho máy phân tích miễn dịch trong quá trình vận hành khi thay đổi thuốc thử.  Phù hợp để sử dụng trên hệ thống xét nghiệm miễn dịch tự động Cobas E - Roche</t>
  </si>
  <si>
    <t>03005712190 PROBE WASH M ELECSYS</t>
  </si>
  <si>
    <t>24BV-HC-G3-81</t>
  </si>
  <si>
    <t>03005712190</t>
  </si>
  <si>
    <t>PP2400088478</t>
  </si>
  <si>
    <t>Dung dịch rửa phản ứng trước khi phát tín hiệu phản ứng miễn dịch</t>
  </si>
  <si>
    <t>Dung dịch rửa phản ứng trước khi phát tín hiệu phản ứng miễn dịch.  Phù hợp để sử dụng trên hệ thống xét nghiệm miễn dịch tự động Cobas E - Roche</t>
  </si>
  <si>
    <t>03004899190 PRECLEAN M</t>
  </si>
  <si>
    <t>24BV-HC-G3-82</t>
  </si>
  <si>
    <t>03004899190</t>
  </si>
  <si>
    <t>PP2400088479</t>
  </si>
  <si>
    <t>Hóa chất dùng để tách chiết các chất phân tích đặc hiệu từ mẫu thử</t>
  </si>
  <si>
    <t>Hóa chất dùng để tách chiết các chất phân tích đặc hiệu từ mẫu thử.  Phù hợp để sử dụng trên hệ thống xét nghiệm miễn dịch tự động Cobas E - Roche</t>
  </si>
  <si>
    <t>05889073190 ISD Sample PT Elecsys e100</t>
  </si>
  <si>
    <t>24BV-HC-G3-83</t>
  </si>
  <si>
    <t>05889073190</t>
  </si>
  <si>
    <t>PP2400088480</t>
  </si>
  <si>
    <t>Hóa chất định lượng kháng nguyên bề mặt viêm gan B (HBsAg)</t>
  </si>
  <si>
    <t>Hóa chất định lượng kháng nguyên bề mặt viêm gan B (HBsAg). Phù hợp để sử dụng trên hệ thống xét nghiệm miễn dịch tự động Cobas E - Roche</t>
  </si>
  <si>
    <t>08814899190 Elecsys HBsAg II quant II</t>
  </si>
  <si>
    <t>24BV-HC-G3-84</t>
  </si>
  <si>
    <t>08814899190</t>
  </si>
  <si>
    <t>PP2400088481</t>
  </si>
  <si>
    <t>Thuốc thử xét nghiệm HBsAg</t>
  </si>
  <si>
    <t>Thuốc thử xét nghiệm HBsAg. Phù hợp để sử dụng trên hệ thống xét nghiệm miễn dịch tự động Cobas E - Roche</t>
  </si>
  <si>
    <t>08814856190 Elecsys HBsAg II 100T</t>
  </si>
  <si>
    <t>24BV-HC-G3-85</t>
  </si>
  <si>
    <t>08814856190</t>
  </si>
  <si>
    <t>PP2400088482</t>
  </si>
  <si>
    <t>Dung dịch hệ thống dùng để phát tín hiệu điện hóa cho máy phân tích xét nghiệm miễn dịch</t>
  </si>
  <si>
    <t>Dung dịch hệ thống dùng để phát tín hiệu điện hóa cho máy phân tích xét nghiệm miễn dịch. Phù hợp để sử dụng trên hệ thống xét nghiệm sinh hóa tự động Cobas E - Roche</t>
  </si>
  <si>
    <t>11662988122 PROCELL ELEC 6X380</t>
  </si>
  <si>
    <t>24BV-HC-G3-86</t>
  </si>
  <si>
    <t>11662988122</t>
  </si>
  <si>
    <t>PP2400088483</t>
  </si>
  <si>
    <t>Hóa chất định tính kháng nguyên e của vi rút viêm gan B (HBeAg) trong huyết thanh và huyết tương người</t>
  </si>
  <si>
    <t>Hóa chất định tính kháng nguyên e của vi rút viêm gan B (HBeAg) trong huyết thanh và huyết tương người. Phù hợp để sử dụng trên hệ thống xét nghiệm miễn dịch tự động Cobas E - Roche</t>
  </si>
  <si>
    <t>11820583122 HBEAG ELECSYS KIT</t>
  </si>
  <si>
    <t>24BV-HC-G3-87</t>
  </si>
  <si>
    <t>11820583122</t>
  </si>
  <si>
    <t>PP2400088484</t>
  </si>
  <si>
    <t>Hóa chất định tính kháng thể của người kháng kháng nguyên e của vi rút viêm gan B (HBeAg) trong huyết thanh và huyết tương người</t>
  </si>
  <si>
    <t>Hóa chất định tính kháng thể của người kháng kháng nguyên e của vi rút viêm gan B (HBeAg) trong huyết thanh và huyết tương người. Phù hợp để sử dụng trên hệ thống xét nghiệm miễn dịch tự động Cobas E - Roche</t>
  </si>
  <si>
    <t>11820613122 ANTI-HBE ELEC</t>
  </si>
  <si>
    <t>24BV-HC-G3-88</t>
  </si>
  <si>
    <t>11820613122</t>
  </si>
  <si>
    <t>PP2400088485</t>
  </si>
  <si>
    <t>Hóa chất định tính kháng thể IgM kháng kháng nguyên lõi của vi rút viêm gan B trong huyết thanh và huyết tương người</t>
  </si>
  <si>
    <t>Hóa chất định tính kháng thể IgM kháng kháng nguyên lõi của vi rút viêm gan B trong huyết thanh và huyết tương người. Phù hợp để sử dụng trên hệ thống xét nghiệm miễn dịch tự động Cobas E - Roche</t>
  </si>
  <si>
    <t>11820567122 ANTI-HBC IGM ELEC</t>
  </si>
  <si>
    <t>24BV-HC-G3-89</t>
  </si>
  <si>
    <t>11820567122</t>
  </si>
  <si>
    <t>PP2400088486</t>
  </si>
  <si>
    <t>Hóa chất kiểm soát xét nghiệm CA 72‑4</t>
  </si>
  <si>
    <t>Hóa chất kiểm soát xét nghiệm CA 72‑4. Phù hợp để sử dụng trên hệ thống xét nghiệm miễn dịch tự động Cobas E - Roche</t>
  </si>
  <si>
    <t>11776452122 PRECICTR TUMOR MARKER ELEC</t>
  </si>
  <si>
    <t>24BV-HC-G3-90</t>
  </si>
  <si>
    <t>11776452122</t>
  </si>
  <si>
    <t>PP2400088487</t>
  </si>
  <si>
    <t>Hóa chất kiểm soát xét nghiệm Calcitonin</t>
  </si>
  <si>
    <t>Hóa chất kiểm soát xét nghiệm Calcitonin. Phù hợp để sử dụng trên hệ thống xét nghiệm miễn dịch tự động Cobas E - Roche</t>
  </si>
  <si>
    <t>09005684190 Elecsys Calcitonin CS V2</t>
  </si>
  <si>
    <t>24BV-HC-G3-91</t>
  </si>
  <si>
    <t>09005684190</t>
  </si>
  <si>
    <t>PP2400088488</t>
  </si>
  <si>
    <t>Hóa chất kiểm soát xét nghiệm CCP</t>
  </si>
  <si>
    <t>Hóa chất kiểm soát xét nghiệm CCP. Phù hợp để sử dụng trên hệ thống xét nghiệm miễn dịch tự động Cobas E - Roche</t>
  </si>
  <si>
    <t>05031664190 ELECSYS PRECICONTROL ANTI-CC</t>
  </si>
  <si>
    <t>24BV-HC-G3-92</t>
  </si>
  <si>
    <t>05031664190</t>
  </si>
  <si>
    <t>PP2400088489</t>
  </si>
  <si>
    <t>Hóa chất kiểm soát xét nghiệm HBsAg II quant II</t>
  </si>
  <si>
    <t>Hóa chất kiểm soát xét nghiệm HBsAg II quant II. Phù hợp để sử dụng trên hệ thống xét nghiệm miễn dịch tự động Cobas E - Roche</t>
  </si>
  <si>
    <t>07143745190 PreciCtrl HBsAg II quant II</t>
  </si>
  <si>
    <t>24BV-HC-G3-93</t>
  </si>
  <si>
    <t>07143745190</t>
  </si>
  <si>
    <t>PP2400088490</t>
  </si>
  <si>
    <t>Hóa chất kiểm soát xét nghiệm HE4</t>
  </si>
  <si>
    <t>Hóa chất kiểm soát xét nghiệm HE4. Phù hợp để sử dụng trên hệ thống xét nghiệm miễn dịch tự động Cobas E - Roche</t>
  </si>
  <si>
    <t>05950953190 HE4 PC Elecsys</t>
  </si>
  <si>
    <t>24BV-HC-G3-94</t>
  </si>
  <si>
    <t>05950953190</t>
  </si>
  <si>
    <t>PP2400088491</t>
  </si>
  <si>
    <t>Hóa chất kiểm soát xét nghiệm kháng nguyên và kháng thể kháng HIV</t>
  </si>
  <si>
    <t>Hóa chất kiểm soát xét nghiệm kháng nguyên và kháng thể kháng HIV. Phù hợp để sử dụng trên hệ thống xét nghiệm miễn dịch tự động Cobas E - Roche</t>
  </si>
  <si>
    <t>06924107190 PreciControl HIV Gen II</t>
  </si>
  <si>
    <t>24BV-HC-G3-95</t>
  </si>
  <si>
    <t>06924107190</t>
  </si>
  <si>
    <t>PP2400088492</t>
  </si>
  <si>
    <t>Hóa chất kiểm soát xét nghiệm kháng thể kháng HCV</t>
  </si>
  <si>
    <t>Hóa chất kiểm soát xét nghiệm kháng thể kháng HCV. Phù hợp để sử dụng trên hệ thống xét nghiệm miễn dịch tự động Cobas E - Roche</t>
  </si>
  <si>
    <t>03290379190 PRECICONTROL ANTI HCV CE</t>
  </si>
  <si>
    <t>24BV-HC-G3-96</t>
  </si>
  <si>
    <t>03290379190</t>
  </si>
  <si>
    <t>PP2400088493</t>
  </si>
  <si>
    <t>Hóa chất kiểm soát xét nghiệm kháng thể kháng Tg (Thyroglobulin)</t>
  </si>
  <si>
    <t>Hóa chất kiểm soát xét nghiệm kháng thể kháng Tg (Thyroglobulin). Phù hợp để sử dụng trên hệ thống xét nghiệm miễn dịch tự động Cobas E - Roche</t>
  </si>
  <si>
    <t>05042666191 PRECI CONTROL THYROAB</t>
  </si>
  <si>
    <t>24BV-HC-G3-97</t>
  </si>
  <si>
    <t>05042666191</t>
  </si>
  <si>
    <t>PP2400088494</t>
  </si>
  <si>
    <t>Hóa chất pha loãng mẫu kết hợp với thuốc thử xét nghiệm miễn dịch</t>
  </si>
  <si>
    <t>Hóa chất pha loãng mẫu kết hợp với thuốc thử xét nghiệm miễn dịch. Phù hợp để sử dụng trên hệ thống xét nghiệm miễn dịch tự động Cobas E - Roche</t>
  </si>
  <si>
    <t>11732277122 UNIVERSAL DILUENT ELEC</t>
  </si>
  <si>
    <t>24BV-HC-G3-98</t>
  </si>
  <si>
    <t>11732277122</t>
  </si>
  <si>
    <t>PP2400088495</t>
  </si>
  <si>
    <t>Thuốc thử xét nghiệm kháng thể kháng HCV</t>
  </si>
  <si>
    <t>Thuốc thử xét nghiệm kháng thể kháng HCV. Phù hợp để sử dụng trên hệ thống xét nghiệm miễn dịch tự động Cobas E - Roche</t>
  </si>
  <si>
    <t>08836981190 Elecsys Anti-HCV II 100</t>
  </si>
  <si>
    <t>24BV-HC-G3-99</t>
  </si>
  <si>
    <t>08836981190</t>
  </si>
  <si>
    <t>PP2400088496</t>
  </si>
  <si>
    <t>Hóa chất xét nghiệm dùng để định lượng kháng thể của người kháng kháng nguyên bề mặt của vi rút viêm gan B (HBsAg)</t>
  </si>
  <si>
    <t>Hóa chất xét nghiệm dùng để định lượng kháng thể của người kháng kháng nguyên bề mặt của vi rút viêm gan B (HBsAg). Phù hợp để sử dụng trên hệ thống xét nghiệm miễn dịch tự động Cobas E - Roche</t>
  </si>
  <si>
    <t>08498598190 Elecsys Anti-HBs II 100T</t>
  </si>
  <si>
    <t>24BV-HC-G3-100</t>
  </si>
  <si>
    <t>08498598190</t>
  </si>
  <si>
    <t>PP2400088497</t>
  </si>
  <si>
    <t>Thuốc thử xét nghiệm ACTH</t>
  </si>
  <si>
    <t>Thuốc thử xét nghiệm ACTH. Phù hợp để sử dụng trên hệ thống xét nghiệm miễn dịch tự động Cobas E - Roche</t>
  </si>
  <si>
    <t>08946710190 Elecsys ACTH 100 V2</t>
  </si>
  <si>
    <t>24BV-HC-G3-101</t>
  </si>
  <si>
    <t>08946710190</t>
  </si>
  <si>
    <t>PP2400088498</t>
  </si>
  <si>
    <t>Thuốc thử xét nghiệm CA 72‑4</t>
  </si>
  <si>
    <t>Thuốc thử xét nghiệm CA 72‑4. Phù hợp để sử dụng trên hệ thống xét nghiệm miễn dịch tự động Cobas E - Roche</t>
  </si>
  <si>
    <t>'09005692190 Elecsys CA 72-4 100T</t>
  </si>
  <si>
    <t>24BV-HC-G3-102</t>
  </si>
  <si>
    <t>'0900569219</t>
  </si>
  <si>
    <t>PP2400088499</t>
  </si>
  <si>
    <t>Thuốc thử xét nghiệm Calcitonin</t>
  </si>
  <si>
    <t>Thuốc thử xét nghiệm Calcitonin. Phù hợp để sử dụng trên hệ thống xét nghiệm miễn dịch tự động Cobas E - Roche</t>
  </si>
  <si>
    <t>09005668190 Elecsys Calcitonin 100 T</t>
  </si>
  <si>
    <t>24BV-HC-G3-103</t>
  </si>
  <si>
    <t>09005668190</t>
  </si>
  <si>
    <t>PP2400088500</t>
  </si>
  <si>
    <t>Thuốc thử xét nghiệm Cortisol</t>
  </si>
  <si>
    <t>Thuốc thử xét nghiệm Cortisol. Phù hợp để sử dụng trên hệ thống xét nghiệm miễn dịch tự động Cobas E - Roche</t>
  </si>
  <si>
    <t>06687733190 Cortisol G2 Elec cobas e100</t>
  </si>
  <si>
    <t>24BV-HC-G3-104</t>
  </si>
  <si>
    <t>06687733190</t>
  </si>
  <si>
    <t>PP2400088501</t>
  </si>
  <si>
    <t>Thuốc thử xét nghiệm HCG, beta-HCG</t>
  </si>
  <si>
    <t>Thuốc thử xét nghiệm HCG, beta-HCG. Phù hợp để sử dụng trên hệ thống xét nghiệm miễn dịch tự động Cobas E - Roche</t>
  </si>
  <si>
    <t>03271749190 HCG+BETA II RP ELEC</t>
  </si>
  <si>
    <t>24BV-HC-G3-105</t>
  </si>
  <si>
    <t>03271749190</t>
  </si>
  <si>
    <t>PP2400088502</t>
  </si>
  <si>
    <t>Thuốc thử, chất hiệu chuẩn xét nghiệm định tính kháng nguyên HIV-1 p24 và kháng thể kháng HIV-1, bao gồm nhóm O, và HIV-2</t>
  </si>
  <si>
    <t>Thuốc thử, chất hiệu chuẩn xét nghiệm định tính kháng nguyên HIV-1 p24 và kháng thể kháng HIV-1, bao gồm nhóm O, và HIV-2. Phù hợp để sử dụng trên hệ thống xét nghiệm miễn dịch tự động Cobas E - Roche</t>
  </si>
  <si>
    <t>08924163190 Elecsys HIV Combi PT 100T</t>
  </si>
  <si>
    <t>24BV-HC-G3-106</t>
  </si>
  <si>
    <t>08924163190</t>
  </si>
  <si>
    <t>PP2400088503</t>
  </si>
  <si>
    <t>Thuốc thử xét nghiệm kháng thể kháng CCP</t>
  </si>
  <si>
    <t>Thuốc thử xét nghiệm kháng thể kháng CCP. Phù hợp để sử dụng trên hệ thống xét nghiệm miễn dịch tự động Cobas E - Roche</t>
  </si>
  <si>
    <t>05031656190 ANTI CCP</t>
  </si>
  <si>
    <t>24BV-HC-G3-107</t>
  </si>
  <si>
    <t>05031656190</t>
  </si>
  <si>
    <t>PP2400088504</t>
  </si>
  <si>
    <t>Thuốc thử xét nghiệm PTH</t>
  </si>
  <si>
    <t>Thuốc thử xét nghiệm PTH. Phù hợp để sử dụng trên hệ thống xét nghiệm miễn dịch tự động Cobas E - Roche</t>
  </si>
  <si>
    <t>11972103122 PTH ELECSYS,COBAS E</t>
  </si>
  <si>
    <t>24BV-HC-G3-108</t>
  </si>
  <si>
    <t>11972103122</t>
  </si>
  <si>
    <t>PP2400088505</t>
  </si>
  <si>
    <t>Thuốc thử xét nghiệm Transferrin</t>
  </si>
  <si>
    <t>Thuốc thử xét nghiệm Transferrin. Phù hợp để sử dụng trên hệ thống xét nghiệm miễn dịch tự động Cobas E - Roche</t>
  </si>
  <si>
    <t>03015050122 TRSF 100T COBASC INT</t>
  </si>
  <si>
    <t>24BV-HC-G3-109</t>
  </si>
  <si>
    <t>03015050122</t>
  </si>
  <si>
    <t>PP2400088506</t>
  </si>
  <si>
    <t>Thuốc thử xét nghiệm Troponin T</t>
  </si>
  <si>
    <t>Thuốc thử xét nghiệm Troponin T. Phù hợp để sử dụng trên hệ thống xét nghiệm miễn dịch tự động Cobas E - Roche</t>
  </si>
  <si>
    <t xml:space="preserve">09315349190 Elecsys TroponinT hs STAT </t>
  </si>
  <si>
    <t>24BV-HC-G3-110</t>
  </si>
  <si>
    <t>09315349190</t>
  </si>
  <si>
    <t>PP2400088507</t>
  </si>
  <si>
    <t>Hóa chất kiểm soát xét nghiệm HBsAg</t>
  </si>
  <si>
    <t>Hóa chất kiểm soát xét nghiệm HBsAg. Phù hợp để sử dụng trên hệ thống xét nghiệm miễn dịch tự động Cobas E - Roche</t>
  </si>
  <si>
    <t>04687876190 PRECICTRL HBSAG 2 ELEC</t>
  </si>
  <si>
    <t>24BV-HC-G3-111</t>
  </si>
  <si>
    <t>04687876190</t>
  </si>
  <si>
    <t>PP2400088508</t>
  </si>
  <si>
    <t>Hóa chất kiểm soát xét nghiệm Troponin T</t>
  </si>
  <si>
    <t>Hóa chất kiểm soát xét nghiệm Troponin T. Phù hợp để sử dụng trên hệ thống xét nghiệm miễn dịch tự động Cobas E - Roche</t>
  </si>
  <si>
    <t>05095107190 ELEC PRECICONTROL TROPONIN</t>
  </si>
  <si>
    <t>24BV-HC-G3-112</t>
  </si>
  <si>
    <t>05095107190</t>
  </si>
  <si>
    <t>PP2400088509</t>
  </si>
  <si>
    <t>Thuốc thử xét nghiệm Cholinesterase</t>
  </si>
  <si>
    <t>Thuốc thử xét nghiệm Cholinesterase. Phù hợp để sử dụng trên hệ thống xét nghiệm miễn dịch tự động Cobas E - Roche</t>
  </si>
  <si>
    <t>24BV-HC-G3-113</t>
  </si>
  <si>
    <t>PP2400088510</t>
  </si>
  <si>
    <t>Hóa chất kiểm soát xét nghiệm ProGRP</t>
  </si>
  <si>
    <t>Hóa chất kiểm soát xét nghiệm ProGRP. Phù hợp để sử dụng trên hệ thống xét nghiệm miễn dịch tự động Cobas E - Roche</t>
  </si>
  <si>
    <t>07360070190 PreciControl LC Elec. cobasE</t>
  </si>
  <si>
    <t>24BV-HC-G3-114</t>
  </si>
  <si>
    <t>07360070190</t>
  </si>
  <si>
    <t>PP2400088511</t>
  </si>
  <si>
    <t>Chất hiệu chuẩn xét nghiệm định lượng thyroglobulin</t>
  </si>
  <si>
    <t>Chất hiệu chuẩn xét nghiệm định lượng thyroglobulin. Phù hợp để sử dụng trên hệ thống xét nghiệm miễn dịch tự động Cobas E - Roche</t>
  </si>
  <si>
    <t>08991405190 Elecsys TG G2 CS V2</t>
  </si>
  <si>
    <t>24BV-HC-G3-115</t>
  </si>
  <si>
    <t>08991405190</t>
  </si>
  <si>
    <t>PP2400088512</t>
  </si>
  <si>
    <t>Thuốc thử xét nghiệm ProGRP</t>
  </si>
  <si>
    <t>Thuốc thử xét nghiệm ProGRP. Phù hợp để sử dụng trên hệ thống xét nghiệm miễn dịch tự động Cobas E - Roche</t>
  </si>
  <si>
    <t>09007636190 Elecsys ProGRP 100T</t>
  </si>
  <si>
    <t>24BV-HC-G3-116</t>
  </si>
  <si>
    <t>09007636190</t>
  </si>
  <si>
    <t>PP2400088513</t>
  </si>
  <si>
    <t>Que thử xét nghiệm nước tiểu 10 thông số</t>
  </si>
  <si>
    <t>Que thử xét nghiệm nước tiểu 10 thông số. Phù hợp để sử dụng trên hệ thống phân tích nước tiểu Cobas U Roche</t>
  </si>
  <si>
    <t>06334601001 cobas u pack</t>
  </si>
  <si>
    <t>24BV-HC-G3-118</t>
  </si>
  <si>
    <t>06334601001</t>
  </si>
  <si>
    <t>PP2400088514</t>
  </si>
  <si>
    <t>Chất hiệu chuẩn cho xét nghiệm Albumin trong nước tiểu/dịch não tủy</t>
  </si>
  <si>
    <t>Chất hiệu chuẩn cho xét nghiệm Albumin trong nước tiểu/dịch não tủy. Phù hợp để sử dụng trên máy xét nghiệm sinh hoá tự động Model Au580 và Au680 Hãng Sx: Beckman Coulter</t>
  </si>
  <si>
    <t>URINE/CSF ALBUMIN CALIBRATOR</t>
  </si>
  <si>
    <t>24BV-HC-G3-119</t>
  </si>
  <si>
    <t>B38859</t>
  </si>
  <si>
    <t>Tên thương mại: URINE/CSF ALBUMIN CALIBRATOR
Quy cách: Hộp 5x2ml (Hộp 10ml)</t>
  </si>
  <si>
    <t>Beckman Coulter, Inc., Mỹ sản xuất cho Beckman Coulter Ireland Inc., Ai-len</t>
  </si>
  <si>
    <t>CÔNG TY TNHH THIẾT BỊ MINH TÂM</t>
  </si>
  <si>
    <t>PP2400088515</t>
  </si>
  <si>
    <t>Chất hiệu chuẩn cho xét nghiệm CRP có độ nhạy cao</t>
  </si>
  <si>
    <t>Chất hiệu chuẩn cho xét nghiệm CRP có độ nhạy cao. Phù hợp để sử dụng trên máy xét nghiệm sinh hoá tự động Model Au580 và Au680 Hãng Sx: Beckman Coulter</t>
  </si>
  <si>
    <t>CRP LATEX CALIBRATOR HIGHLY SENSITIVE (HS) SET</t>
  </si>
  <si>
    <t>24BV-HC-G3-120</t>
  </si>
  <si>
    <t>ODC0027</t>
  </si>
  <si>
    <t>Tên thương mại: CRP LATEX CALIBRATOR HIGHLY SENSITIVE (HS) SET
Quy cách: Hộp 5x2ml (Hộp 10ml)</t>
  </si>
  <si>
    <t>Denka Co., Ltd., Nhật Bản sản xuất cho Beckman Coulter, Inc., Mỹ</t>
  </si>
  <si>
    <t>PP2400088516</t>
  </si>
  <si>
    <t>Chất định lượng Albumin</t>
  </si>
  <si>
    <t>Chất định lượng Albumin. Phù hợp để sử dụng trên máy xét nghiệm sinh hoá tự động Model Au580 và Au680 Hãng Sx: Beckman Coulter</t>
  </si>
  <si>
    <t>ALBUMIN</t>
  </si>
  <si>
    <t>24BV-HC-G3-121</t>
  </si>
  <si>
    <t>HH2013</t>
  </si>
  <si>
    <t>Futura</t>
  </si>
  <si>
    <t>Italy</t>
  </si>
  <si>
    <t>CÔNG TY CỔ PHẦN Y DƯỢC BẢO AN</t>
  </si>
  <si>
    <t>PP2400088517</t>
  </si>
  <si>
    <t>Chất định lượng Bilirubin toàn phần</t>
  </si>
  <si>
    <t>Chất định lượng Bilirubin toàn phần. Phù hợp để sử dụng trên máy xét nghiệm sinh hoá tự động Model Au580 và Au680 Hãng Sx: Beckman Coulter</t>
  </si>
  <si>
    <t>TOTAL BILIRUBIN</t>
  </si>
  <si>
    <t>24BV-HC-G3-122</t>
  </si>
  <si>
    <t>B24-2021</t>
  </si>
  <si>
    <t>PP2400088518</t>
  </si>
  <si>
    <t>Chất định lượng Bilirubin trực tiếp</t>
  </si>
  <si>
    <t>Chất định lượng Bilirubin trực tiếp. Phù hợp để sử dụng trên máy xét nghiệm sinh hoá tự động Model Au580 và Au680 Hãng Sx: Beckman Coulter</t>
  </si>
  <si>
    <t>DIRECT BILIRUBIN</t>
  </si>
  <si>
    <t>24BV-HC-G3-123</t>
  </si>
  <si>
    <t>B24-2028</t>
  </si>
  <si>
    <t>PP2400088519</t>
  </si>
  <si>
    <t>Chất định lượng Creatinin</t>
  </si>
  <si>
    <t>Chất định lượng Creatinin. Phù hợp để sử dụng trên máy xét nghiệm sinh hoá tự động Model Au580 và Au680 Hãng Sx: Beckman Coulter</t>
  </si>
  <si>
    <t>CREATININE  4+1</t>
  </si>
  <si>
    <t>24BV-HC-G3-124</t>
  </si>
  <si>
    <t>HH2055</t>
  </si>
  <si>
    <t>PP2400088520</t>
  </si>
  <si>
    <t>Chất định lượng Triglycerid</t>
  </si>
  <si>
    <t>Chất định lượng Triglycerid. Phù hợp để sử dụng trên máy xét nghiệm sinh hoá tự động Model Au580 và Au680 Hãng Sx: Beckman Coulter</t>
  </si>
  <si>
    <t>TRIGLYCERIDES</t>
  </si>
  <si>
    <t>24BV-HC-G3-125</t>
  </si>
  <si>
    <t>HH2705</t>
  </si>
  <si>
    <t>PP2400088521</t>
  </si>
  <si>
    <t>Hóa chất dùng cho xét nghiệm ALT</t>
  </si>
  <si>
    <t>Hóa chất dùng cho xét nghiệm ALT. Phù hợp để sử dụng trên máy xét nghiệm sinh hoá tự động Model Au580 và Au680 Hãng Sx: Beckman Coulter</t>
  </si>
  <si>
    <t>ALT-GPT</t>
  </si>
  <si>
    <t>24BV-HC-G3-126</t>
  </si>
  <si>
    <t>HH2617</t>
  </si>
  <si>
    <t>PP2400088522</t>
  </si>
  <si>
    <t>Hóa chất dùng cho xét nghiệm AST</t>
  </si>
  <si>
    <t>Hóa chất dùng cho xét nghiệm AST. Phù hợp để sử dụng trên máy xét nghiệm sinh hoá tự động Model Au580 và Au680 Hãng Sx: Beckman Coulter</t>
  </si>
  <si>
    <t>AST-GOT</t>
  </si>
  <si>
    <t>24BV-HC-G3-127</t>
  </si>
  <si>
    <t>HH2517</t>
  </si>
  <si>
    <t>PP2400088523</t>
  </si>
  <si>
    <t>Hóa chất dùng cho xét nghiệm RF Latex</t>
  </si>
  <si>
    <t>Hóa chất dùng cho xét nghiệm RF Latex. Phù hợp để sử dụng trên máy xét nghiệm sinh hoá tự động Model Au580 và Au680 Hãng Sx: Beckman Coulter</t>
  </si>
  <si>
    <t>RF LATEX</t>
  </si>
  <si>
    <t>24BV-HC-G3-128</t>
  </si>
  <si>
    <t>OSR61105</t>
  </si>
  <si>
    <t>Tên thương mại: RF LATEX
Quy cách: Hộp 4x24ml+4x8ml (Hộp 128ml)</t>
  </si>
  <si>
    <t>PP2400088524</t>
  </si>
  <si>
    <t>Hóa chất dùng cho xét nghiệm Uric Acid</t>
  </si>
  <si>
    <t>Hóa chất dùng cho xét nghiệm Uric Acid. Phù hợp để sử dụng trên máy xét nghiệm sinh hoá tự động Model Au580 và Au680 Hãng Sx: Beckman Coulter</t>
  </si>
  <si>
    <t>URIC ACID</t>
  </si>
  <si>
    <t>24BV-HC-G3-129</t>
  </si>
  <si>
    <t xml:space="preserve">B24-2208 </t>
  </si>
  <si>
    <t>PP2400088525</t>
  </si>
  <si>
    <t>Hóa chất hiệu chuẩn cho các xét nghiệm sinh hóa thường quy</t>
  </si>
  <si>
    <t>Hóa chất hiệu chuẩn cho các xét nghiệm sinh hóa thường quy. Phù hợp để sử dụng trên máy xét nghiệm sinh hoá tự động Model Au580 và Au680 Hãng Sx: Beckman Coulter</t>
  </si>
  <si>
    <t>SYSTEM CALIBRATOR</t>
  </si>
  <si>
    <t>24BV-HC-G3-130</t>
  </si>
  <si>
    <t>66300</t>
  </si>
  <si>
    <t>Tên thương mại: SYSTEM CALIBRATOR
Quy cách: Lọ 1x5ml (Lọ 5ml)</t>
  </si>
  <si>
    <t>Bio-Rad Laboratories Inc., Mỹ sản xuất cho Beckman Coulter Ireland Inc., Ai-len</t>
  </si>
  <si>
    <t>PP2400088526</t>
  </si>
  <si>
    <t>Hóa chất hiệu chuẩn cho xét nghiệm HDL</t>
  </si>
  <si>
    <t>Hóa chất hiệu chuẩn cho xét nghiệm HDL. Phù hợp để sử dụng trên máy xét nghiệm sinh hoá tự động Model Au580 và Au680 Hãng Sx: Beckman Coulter</t>
  </si>
  <si>
    <t>HDL-CHOLESTEROL CALIBRATOR</t>
  </si>
  <si>
    <t>24BV-HC-G3-131</t>
  </si>
  <si>
    <t>ODC0011</t>
  </si>
  <si>
    <t>Tên thương mại: HDL-CHOLESTEROL CALIBRATOR
Quy cách: Hộp 2x3ml (Hộp 6ml)</t>
  </si>
  <si>
    <t>FUJIFILM Wako Pure Chemical Corporation, Nhật Bản sản xuất cho Beckman Coulter Ireland Inc., Ai-len</t>
  </si>
  <si>
    <t>PP2400088527</t>
  </si>
  <si>
    <t>Hóa chất hiệu chuẩn cho xét nghiệm LDL</t>
  </si>
  <si>
    <t>Hóa chất hiệu chuẩn cho xét nghiệm LDL. Phù hợp để sử dụng trên máy xét nghiệm sinh hoá tự động Model Au580 và Au680 Hãng Sx: Beckman Coulter</t>
  </si>
  <si>
    <t>LDL-CHOLESTEROL CALIBRATOR</t>
  </si>
  <si>
    <t>24BV-HC-G3-132</t>
  </si>
  <si>
    <t>ODC0012</t>
  </si>
  <si>
    <t>Tên thương mại: LDL-CHOLESTEROL CALIBRATOR
Quy cách: Hộp 2x1ml (Hộp 2ml)</t>
  </si>
  <si>
    <t>PP2400088528</t>
  </si>
  <si>
    <t>Chất đo hoạt độ GGT (Gama Glutamyl Transferase)</t>
  </si>
  <si>
    <t>chất đo hoạt độ GGT (Gama Glutamyl Transferase). Phù hợp để sử dụng trên máy xét nghiệm sinh hoá tự động Model Au580 và Au680 Hãng Sx: Beckman Coulter</t>
  </si>
  <si>
    <t>GAMMA-GT</t>
  </si>
  <si>
    <t>24BV-HC-G3-133</t>
  </si>
  <si>
    <t>B24-3028</t>
  </si>
  <si>
    <t>PP2400088529</t>
  </si>
  <si>
    <t>Cơ chất phát quang trong xét nghiệm miễn dịch</t>
  </si>
  <si>
    <t>Cơ chất phát quang trong xét nghiệm miễn dịch.  Phù hợp để sử dụng trên máy miễn dịch Access Dxi800 - Beckman Coulter</t>
  </si>
  <si>
    <t>Access SUBSTRATE</t>
  </si>
  <si>
    <t>24BV-HC-G3-134</t>
  </si>
  <si>
    <t>81906</t>
  </si>
  <si>
    <t>Tên thương mại: Access SUBSTRATE
Quy cách: Hộp 4x130mL (Hộp 520ml)</t>
  </si>
  <si>
    <t>Beckman Coulter, Inc., Mỹ</t>
  </si>
  <si>
    <t>PP2400088530</t>
  </si>
  <si>
    <t>Chất chuẩn CA 19-9</t>
  </si>
  <si>
    <t>Chất chuẩn CA 19-9. Phù hợp để sử dụng trên máy miễn dịch Access Dxi800 - Beckman Coulter</t>
  </si>
  <si>
    <t>ACCESS GI MONITOR CALIBRATORS</t>
  </si>
  <si>
    <t>24BV-HC-G3-135</t>
  </si>
  <si>
    <t>387688</t>
  </si>
  <si>
    <t>Tên thương mại: ACCESS GI MONITOR CALIBRATORS
Quy cách: Hộp 6x2.5mL (Hộp 15ml)</t>
  </si>
  <si>
    <t>PP2400088531</t>
  </si>
  <si>
    <t>Chất chuẩn Free T3</t>
  </si>
  <si>
    <t>Chất chuẩn Free T3. Phù hợp để sử dụng trên máy miễn dịch Access Dxi800 - Beckman Coulter</t>
  </si>
  <si>
    <t>ACCESS FREE T3 CALIBRATORS</t>
  </si>
  <si>
    <t>24BV-HC-G3-136</t>
  </si>
  <si>
    <t>A13430</t>
  </si>
  <si>
    <t>Tên thương mại: ACCESS FREE T3 CALIBRATORS
Quy cách: Hộp 6x2.5mL (Hộp 15ml)</t>
  </si>
  <si>
    <t>Pháp</t>
  </si>
  <si>
    <t>Immunotech S.A.S, Pháp sản xuất cho Beckman Coulter, Inc., Mỹ</t>
  </si>
  <si>
    <t>PP2400088532</t>
  </si>
  <si>
    <t>Chất chuẩn hLH</t>
  </si>
  <si>
    <t>Chất chuẩn hLH. Phù hợp để sử dụng trên máy miễn dịch Access Dxi800 - Beckman Coulter</t>
  </si>
  <si>
    <t>ACCESS hLH CALIBRATORS</t>
  </si>
  <si>
    <t>24BV-HC-G3-137</t>
  </si>
  <si>
    <t>33515</t>
  </si>
  <si>
    <t>Tên thương mại: ACCESS hLH CALIBRATORS
Quy cách: Hộp 6x4mL (Hộp 24ml)</t>
  </si>
  <si>
    <t>PP2400088533</t>
  </si>
  <si>
    <t>Chất chuẩn hsTnI</t>
  </si>
  <si>
    <t>Chất chuẩn hsTnI. Phù hợp để sử dụng trên máy miễn dịch Access Dxi800 - Beckman Coulter</t>
  </si>
  <si>
    <t>ACCESS hsTnI CALIBRATORS</t>
  </si>
  <si>
    <t>24BV-HC-G3-138</t>
  </si>
  <si>
    <t>B52700</t>
  </si>
  <si>
    <t>Tên thương mại: ACCESS hsTnI CALIBRATORS
Quy cách: Hộp 3x1.5mL+4x1mL (Hộp 8,5ml)</t>
  </si>
  <si>
    <t>Beckman Coulter, Inc., Mỹ sản xuất cho Immunotech S.A.S, Pháp</t>
  </si>
  <si>
    <t>PP2400088534</t>
  </si>
  <si>
    <t>Chất chuẩn Hybritech PSA</t>
  </si>
  <si>
    <t>Chất chuẩn Hybritech PSA. Phù hợp để sử dụng trên máy miễn dịch Access Dxi800 - Beckman Coulter</t>
  </si>
  <si>
    <t>ACCESS HYBRITECH PSA CALIBRATORS</t>
  </si>
  <si>
    <t>24BV-HC-G3-139</t>
  </si>
  <si>
    <t>37205</t>
  </si>
  <si>
    <t>Tên thương mại: ACCESS HYBRITECH PSA CALIBRATORS
Quy cách: Hộp 6x2.5mL (Hộp 15ml)</t>
  </si>
  <si>
    <t>PP2400088535</t>
  </si>
  <si>
    <t>Chất chuẩn Progesterone</t>
  </si>
  <si>
    <t>Chất chuẩn Progesterone. Phù hợp để sử dụng trên máy miễn dịch Access Dxi800 - Beckman Coulter</t>
  </si>
  <si>
    <t>ACCESS PROGESTERONE CALIBRATORS</t>
  </si>
  <si>
    <t>24BV-HC-G3-140</t>
  </si>
  <si>
    <t>33555</t>
  </si>
  <si>
    <t>Tên thương mại: ACCESS PROGESTERONE CALIBRATORS
Quy cách: Hộp 1x4mL+5x2.5mL (Hộp 16,5ml)</t>
  </si>
  <si>
    <t>PP2400088536</t>
  </si>
  <si>
    <t>Chất chuẩn Sensitive Estradiol</t>
  </si>
  <si>
    <t>Chất chuẩn Sensitive Estradiol. Phù hợp để sử dụng trên máy miễn dịch Access Dxi800 - Beckman Coulter</t>
  </si>
  <si>
    <t>ACCESS SENSITIVE ESTRADIOL CALIBRATORS</t>
  </si>
  <si>
    <t>24BV-HC-G3-141</t>
  </si>
  <si>
    <t>B84494</t>
  </si>
  <si>
    <t>Tên thương mại: ACCESS SENSITIVE ESTRADIOL CALIBRATORS
Quy cách: Hộp 4mL+5x2mL (Hộp 14ml)</t>
  </si>
  <si>
    <t>PP2400088537</t>
  </si>
  <si>
    <t>Chất chuẩn Testosterone</t>
  </si>
  <si>
    <t>Chất chuẩn Testosterone. Phù hợp để sử dụng trên máy miễn dịch Access Dxi800 - Beckman Coulter</t>
  </si>
  <si>
    <t>ACCESS TESTOSTERONE CALIBRATORS</t>
  </si>
  <si>
    <t>24BV-HC-G3-142</t>
  </si>
  <si>
    <t>33565</t>
  </si>
  <si>
    <t>Tên thương mại: ACCESS TESTOSTERONE CALIBRATORS
Quy cách: Hộp 6x2.5mL (Hộp 15ml)</t>
  </si>
  <si>
    <t>PP2400088538</t>
  </si>
  <si>
    <t>Chất chuẩn Total T4</t>
  </si>
  <si>
    <t>Chất chuẩn Total T4. Phù hợp để sử dụng trên máy miễn dịch Access Dxi800 - Beckman Coulter</t>
  </si>
  <si>
    <t>ACCESS TOTAL T4 CALIBRATORS</t>
  </si>
  <si>
    <t>24BV-HC-G3-143</t>
  </si>
  <si>
    <t>33805</t>
  </si>
  <si>
    <t>Tên thương mại: ACCESS TOTAL T4 CALIBRATORS
Quy cách: Hộp 6x4mL (Hộp 24ml)</t>
  </si>
  <si>
    <t>PP2400088539</t>
  </si>
  <si>
    <t>Chất chuẩn TSH (3rd IS)</t>
  </si>
  <si>
    <t>Chất chuẩn TSH (3rd IS). Phù hợp để sử dụng trên máy miễn dịch Access Dxi800 - Beckman Coulter</t>
  </si>
  <si>
    <t>ACCESS TSH (3rd IS) CALIBRATORS</t>
  </si>
  <si>
    <t>24BV-HC-G3-144</t>
  </si>
  <si>
    <t>B63285</t>
  </si>
  <si>
    <t>Tên thương mại: ACCESS TSH (3rd IS) CALIBRATORS
Quy cách: Hộp 6x2.5mL (Hộp 15ml)</t>
  </si>
  <si>
    <t>PP2400088540</t>
  </si>
  <si>
    <t>Chất hiệu chuẩn BNP</t>
  </si>
  <si>
    <t>Chất hiệu chuẩn BNP.  Phù hợp để sử dụng trên máy miễn dịch Access Dxi800 - Beckman Coulter</t>
  </si>
  <si>
    <t>ACCESS BNP CALIBRATORS</t>
  </si>
  <si>
    <t>24BV-HC-G3-145</t>
  </si>
  <si>
    <t>98202</t>
  </si>
  <si>
    <t>Tên thương mại: ACCESS BNP CALIBRATORS
Quy cách: Hộp 6x1.5mL (Hộp 9ml)</t>
  </si>
  <si>
    <t>PP2400088541</t>
  </si>
  <si>
    <t>Chất kiểm tra xét nghiệm Hybritech p2PSA</t>
  </si>
  <si>
    <t>Chất kiểm tra xét nghiệm Hybritech p2PSA. Phù hợp để sử dụng trên máy miễn dịch Access Dxi800 - Beckman Coulter</t>
  </si>
  <si>
    <t>ACCESS HYBRITECH p2PSA QC</t>
  </si>
  <si>
    <t>24BV-HC-G3-146</t>
  </si>
  <si>
    <t>A56934</t>
  </si>
  <si>
    <t>Tên thương mại: ACCESS HYBRITECH p2PSA QC
Quy cách: Hộp 1x5.0mL+1x5.0mL+1x5.0mL (Hộp 15ml)</t>
  </si>
  <si>
    <t>PP2400088542</t>
  </si>
  <si>
    <t>Dung dịch kiểm tra hệ thống dùng cho máy phân tích miễn dịch</t>
  </si>
  <si>
    <t>Dung dịch kiểm tra hệ thống dùng cho máy phân tích miễn dịch. Phù hợp để sử dụng trên máy miễn dịch Access Dxi800 - Beckman Coulter</t>
  </si>
  <si>
    <t>ACCESS SYSTEM CHECK SOLUTION</t>
  </si>
  <si>
    <t>24BV-HC-G3-147</t>
  </si>
  <si>
    <t>81910</t>
  </si>
  <si>
    <t>Tên thương mại: ACCESS SYSTEM CHECK SOLUTION
Quy cách: Hộp 6x4mL (Hộp 24ml)</t>
  </si>
  <si>
    <t>PP2400088543</t>
  </si>
  <si>
    <t>Dung dịch rửa dòng máy DxI</t>
  </si>
  <si>
    <t>Dung dịch rửa. Phù hợp để sử dụng trên máy miễn dịch Access Dxi800 - Beckman Coulter</t>
  </si>
  <si>
    <t>UniCel DxI Access Immunoassay Systems Wash Buffer II</t>
  </si>
  <si>
    <t>24BV-HC-G3-148</t>
  </si>
  <si>
    <t>A16793</t>
  </si>
  <si>
    <t>Tên thương mại: UniCel DxI Access Immunoassay Systems Wash Buffer II
Quy cách: Hộp 10L (Hộp 10000ml)</t>
  </si>
  <si>
    <t>Beckman Coulter Laboratory Systems (Suzhou) Co., Ltd., Trung Quốc sản xuất cho Beckman Coulter, Inc., Mỹ</t>
  </si>
  <si>
    <t>PP2400088544</t>
  </si>
  <si>
    <t>Chất định lượng AFP</t>
  </si>
  <si>
    <t>Chất định lượng AFP. Phù hợp để sử dụng trên máy miễn dịch Access Dxi800 - Beckman Coulter</t>
  </si>
  <si>
    <t>ACCESS AFP</t>
  </si>
  <si>
    <t>24BV-HC-G3-149</t>
  </si>
  <si>
    <t>33210</t>
  </si>
  <si>
    <t>Tên thương mại: ACCESS AFP
Quy cách: Hộp 2x50test (Hộp 100Test)</t>
  </si>
  <si>
    <t>PP2400088545</t>
  </si>
  <si>
    <t>Chất định lượng BNP</t>
  </si>
  <si>
    <t>Chất định lượng BNP. Phù hợp để sử dụng trên máy miễn dịch Access Dxi800 - Beckman Coulter</t>
  </si>
  <si>
    <t>ACCESS BNP</t>
  </si>
  <si>
    <t>24BV-HC-G3-150</t>
  </si>
  <si>
    <t>98200</t>
  </si>
  <si>
    <t>Tên thương mại: ACCESS BNP
Quy cách: Hộp 2x50test (Hộp 100Test)</t>
  </si>
  <si>
    <t>PP2400088546</t>
  </si>
  <si>
    <t>Chất định lượng CA 125</t>
  </si>
  <si>
    <t>Chất định lượng CA 125. Phù hợp để sử dụng trên máy miễn dịch Access Dxi800 - Beckman Coulter</t>
  </si>
  <si>
    <t>ACCESS OV MONITOR</t>
  </si>
  <si>
    <t>24BV-HC-G3-151</t>
  </si>
  <si>
    <t>386357</t>
  </si>
  <si>
    <t>Tên thương mại: ACCESS OV MONITOR
Quy cách: Hộp 2x50test (Hộp 100Test)</t>
  </si>
  <si>
    <t>PP2400088547</t>
  </si>
  <si>
    <t>Chất định lượng CA 15-3</t>
  </si>
  <si>
    <t>Chất định lượng CA 15-3. Phù hợp để sử dụng trên máy miễn dịch Access Dxi800 - Beckman Coulter</t>
  </si>
  <si>
    <t>ACCESS BR MONITOR</t>
  </si>
  <si>
    <t>24BV-HC-G3-152</t>
  </si>
  <si>
    <t>387620</t>
  </si>
  <si>
    <t>Tên thương mại: ACCESS BR MONITOR
Quy cách: Hộp 2x50test (Hộp 100Test)</t>
  </si>
  <si>
    <t>PP2400088548</t>
  </si>
  <si>
    <t>Chất định lượng CA 19-9</t>
  </si>
  <si>
    <t>Chất định lượng CA 19-9. Phù hợp để sử dụng trên máy miễn dịch Access Dxi800 - Beckman Coulter</t>
  </si>
  <si>
    <t>ACCESS GI MONITOR</t>
  </si>
  <si>
    <t>24BV-HC-G3-153</t>
  </si>
  <si>
    <t>387687</t>
  </si>
  <si>
    <t>Tên thương mại: ACCESS GI MONITOR
Quy cách: Hộp 2x50test (Hộp 100Test)</t>
  </si>
  <si>
    <t>PP2400088549</t>
  </si>
  <si>
    <t>Chất định lượng CEA</t>
  </si>
  <si>
    <t>Chất định lượng CEA. Phù hợp để sử dụng trên máy miễn dịch Access Dxi800 - Beckman Coulter</t>
  </si>
  <si>
    <t>ACCESS CEA</t>
  </si>
  <si>
    <t>24BV-HC-G3-154</t>
  </si>
  <si>
    <t>33200</t>
  </si>
  <si>
    <t>Tên thương mại: ACCESS CEA
Quy cách: Hộp 2x50test (Hộp 100Test)</t>
  </si>
  <si>
    <t>Bio-Rad, Pháp sản xuất cho Beckman Coulter, Inc., Mỹ</t>
  </si>
  <si>
    <t>PP2400088550</t>
  </si>
  <si>
    <t>Chất định lượng Free T3</t>
  </si>
  <si>
    <t>Chất định lượng Free T3. Phù hợp để sử dụng trên máy miễn dịch Access Dxi800 - Beckman Coulter</t>
  </si>
  <si>
    <t>ACCESS FREE T3</t>
  </si>
  <si>
    <t>24BV-HC-G3-155</t>
  </si>
  <si>
    <t>A13422</t>
  </si>
  <si>
    <t>Tên thương mại: ACCESS FREE T3
Quy cách: Hộp 2x50test (Hộp 100Test)</t>
  </si>
  <si>
    <t>PP2400088551</t>
  </si>
  <si>
    <t>Chất định lượng Free T4</t>
  </si>
  <si>
    <t>Chất định lượng Free T4. Phù hợp để sử dụng trên máy miễn dịch Access Dxi800 - Beckman Coulter</t>
  </si>
  <si>
    <t>ACCESS FREE T4</t>
  </si>
  <si>
    <t>24BV-HC-G3-156</t>
  </si>
  <si>
    <t>33880</t>
  </si>
  <si>
    <t>Tên thương mại: ACCESS FREE T4
Quy cách: Hộp 2x50test (Hộp 100Test)</t>
  </si>
  <si>
    <t>PP2400088552</t>
  </si>
  <si>
    <t>Chất định lượng hFSH</t>
  </si>
  <si>
    <t>Chất định lượng hFSH. Phù hợp để sử dụng trên máy miễn dịch Access Dxi800 - Beckman Coulter</t>
  </si>
  <si>
    <t>ACCESS hFSH</t>
  </si>
  <si>
    <t>24BV-HC-G3-157</t>
  </si>
  <si>
    <t>33520</t>
  </si>
  <si>
    <t>Tên thương mại: ACCESS hFSH
Quy cách: Hộp 2x50test (Hộp 100Test)</t>
  </si>
  <si>
    <t>PP2400088553</t>
  </si>
  <si>
    <t>Chất định lượng hLH</t>
  </si>
  <si>
    <t>Chất định lượng hLH. Phù hợp để sử dụng trên máy miễn dịch Access Dxi800 - Beckman Coulter</t>
  </si>
  <si>
    <t>ACCESS hLH</t>
  </si>
  <si>
    <t>24BV-HC-G3-158</t>
  </si>
  <si>
    <t>33510</t>
  </si>
  <si>
    <t>Tên thương mại: ACCESS hLH
Quy cách: Hộp 2x50test (Hộp 100Test)</t>
  </si>
  <si>
    <t>PP2400088554</t>
  </si>
  <si>
    <t>Chất định lượng p2PSA</t>
  </si>
  <si>
    <t>Chất định lượng p2PSA. Phù hợp để sử dụng trên máy miễn dịch Access Dxi800 - Beckman Coulter</t>
  </si>
  <si>
    <t>ACCESS HYBRITECH p2PSA</t>
  </si>
  <si>
    <t>24BV-HC-G3-159</t>
  </si>
  <si>
    <t>A49752</t>
  </si>
  <si>
    <t>Tên thương mại: ACCESS HYBRITECH p2PSA
Quy cách: Hộp 2x50test (Hộp 100Test)</t>
  </si>
  <si>
    <t>PP2400088555</t>
  </si>
  <si>
    <t>Chất định lượng Progesterone</t>
  </si>
  <si>
    <t>Chất định lượng Progesterone. Phù hợp để sử dụng trên máy miễn dịch Access Dxi800 - Beckman Coulter</t>
  </si>
  <si>
    <t>ACCESS PROGESTERONE</t>
  </si>
  <si>
    <t>24BV-HC-G3-160</t>
  </si>
  <si>
    <t>33550</t>
  </si>
  <si>
    <t>Tên thương mại: ACCESS PROGESTERONE
Quy cách: Hộp 2x50test (Hộp 100Test)</t>
  </si>
  <si>
    <t>PP2400088556</t>
  </si>
  <si>
    <t>Chất định lượng Sensitive Estradiol</t>
  </si>
  <si>
    <t>Chất định lượng Sensitive Estradiol. Phù hợp để sử dụng trên máy miễn dịch Access Dxi800 - Beckman Coulter</t>
  </si>
  <si>
    <t>ACCESS SENSITIVE ESTRADIOL</t>
  </si>
  <si>
    <t>24BV-HC-G3-161</t>
  </si>
  <si>
    <t>B84493</t>
  </si>
  <si>
    <t>Tên thương mại: ACCESS SENSITIVE ESTRADIOL
Quy cách: Hộp 2x50test (Hộp 100Test)</t>
  </si>
  <si>
    <t>Ai-len</t>
  </si>
  <si>
    <t>Beckman Coulter Ireland Inc., Ai-len sản xuất cho Beckman Coulter, Inc., Mỹ</t>
  </si>
  <si>
    <t>PP2400088557</t>
  </si>
  <si>
    <t>Chất định lượng total PSA</t>
  </si>
  <si>
    <t>Chất định lượng total PSA. Phù hợp để sử dụng trên máy miễn dịch Access Dxi800 - Beckman Coulter</t>
  </si>
  <si>
    <t>ACCESS HYBRITECH PSA</t>
  </si>
  <si>
    <t>24BV-HC-G3-162</t>
  </si>
  <si>
    <t>37200</t>
  </si>
  <si>
    <t>Tên thương mại: ACCESS HYBRITECH PSA
Quy cách: Hộp 2x50test (Hộp 100Test)</t>
  </si>
  <si>
    <t>PP2400088558</t>
  </si>
  <si>
    <t>Chất định lượng Total T3</t>
  </si>
  <si>
    <t>Chất định lượng Total T3. Phù hợp để sử dụng trên máy miễn dịch Access Dxi800 - Beckman Coulter</t>
  </si>
  <si>
    <t>ACCESS TOTAL T3</t>
  </si>
  <si>
    <t>24BV-HC-G3-163</t>
  </si>
  <si>
    <t>33830</t>
  </si>
  <si>
    <t>Tên thương mại: ACCESS TOTAL T3
Quy cách: Hộp 2x50test (Hộp 100Test)</t>
  </si>
  <si>
    <t>PP2400088559</t>
  </si>
  <si>
    <t>Chất định lượng Total T4</t>
  </si>
  <si>
    <t>Chất định lượng Total T4. Phù hợp để sử dụng trên máy miễn dịch Access Dxi800 - Beckman Coulter</t>
  </si>
  <si>
    <t>ACCESS TOTAL T4</t>
  </si>
  <si>
    <t>24BV-HC-G3-164</t>
  </si>
  <si>
    <t>33800</t>
  </si>
  <si>
    <t>Tên thương mại: ACCESS TOTAL T4
Quy cách: Hộp 2x50test (Hộp 100Test)</t>
  </si>
  <si>
    <t>PP2400088560</t>
  </si>
  <si>
    <t>Chất định lượng TSH (3rd IS)</t>
  </si>
  <si>
    <t>Chất định lượng TSH (3rd IS). Phù hợp để sử dụng trên máy miễn dịch Access Dxi800 - Beckman Coulter</t>
  </si>
  <si>
    <t>ACCESS TSH (3rd IS)</t>
  </si>
  <si>
    <t>24BV-HC-G3-165</t>
  </si>
  <si>
    <t>B63284</t>
  </si>
  <si>
    <t>Tên thương mại: ACCESS TSH (3rd IS)
Quy cách: Hộp 2x100test (Hộp 200Test)</t>
  </si>
  <si>
    <t>PP2400088561</t>
  </si>
  <si>
    <t>Giếng phản ứng dùng cho máy DXI800</t>
  </si>
  <si>
    <t>Giếng phản ứng có chất liệu Polypropylene. Phù hợp để sử dụng trên máy miễn dịch Access Dxi800 - Beckman Coulter</t>
  </si>
  <si>
    <t>UniCel DxI Access Immunoassay System Reaction Vessels</t>
  </si>
  <si>
    <t>24BV-HC-G3-166</t>
  </si>
  <si>
    <t>386167</t>
  </si>
  <si>
    <t>Tên thương mại: UniCel DxI Access Immunoassay System Reaction Vessels
Quy cách: Túi 1000cái</t>
  </si>
  <si>
    <t>Greiner Bio-One North America Inc., Mỹ sản xuất cho Beckman Coulter, Inc., Mỹ</t>
  </si>
  <si>
    <t>PP2400088562</t>
  </si>
  <si>
    <t>Thuốc thử định lượng hsTnI</t>
  </si>
  <si>
    <t>Thuốc thử định lượng hsTnI. Phù hợp để sử dụng trên máy miễn dịch Access Dxi800 - Beckman Coulter</t>
  </si>
  <si>
    <t>ACCESS hsTnI</t>
  </si>
  <si>
    <t>24BV-HC-G3-167</t>
  </si>
  <si>
    <t>B52699</t>
  </si>
  <si>
    <t>Tên thương mại: ACCESS hsTnI
Quy cách: Hộp 2x50test (Hộp 100Test)</t>
  </si>
  <si>
    <t>PP2400088563</t>
  </si>
  <si>
    <t>Chất định lượng Vitamin B12</t>
  </si>
  <si>
    <t>Chất định lượng Vitamin B12. Phù hợp để sử dụng trên máy miễn dịch Access Dxi800 - Beckman Coulter</t>
  </si>
  <si>
    <t>test</t>
  </si>
  <si>
    <t>ACCESS VITAMIN B12</t>
  </si>
  <si>
    <t>24BV-HC-G3-168</t>
  </si>
  <si>
    <t>33000</t>
  </si>
  <si>
    <t>Tên thương mại: ACCESS VITAMIN B12
Quy cách: Hộp 2x50test (Hộp 100test)</t>
  </si>
  <si>
    <t>PP2400088564</t>
  </si>
  <si>
    <t>Chất chuẩn Vitamin B12</t>
  </si>
  <si>
    <t>Chất chuẩn Vitamin B12. Phù hợp để sử dụng trên máy miễn dịch Access Dxi800 - Beckman Coulter</t>
  </si>
  <si>
    <t>ACCESS VITAMIN B12 CALIBRATORS</t>
  </si>
  <si>
    <t>24BV-HC-G3-169</t>
  </si>
  <si>
    <t>33005</t>
  </si>
  <si>
    <t>Tên thương mại: ACCESS VITAMIN B12 CALIBRATORS
Quy cách: Hộp 6x4mL (Hộp 24ml)</t>
  </si>
  <si>
    <t>PP2400088565</t>
  </si>
  <si>
    <t>Chất định lượng Free PSA</t>
  </si>
  <si>
    <t>Chất định lượng Free PSA. Phù hợp để sử dụng trên máy miễn dịch Access Dxi800 - Beckman Coulter</t>
  </si>
  <si>
    <t>ACCESS HYBRITECH free PSA</t>
  </si>
  <si>
    <t>24BV-HC-G3-170</t>
  </si>
  <si>
    <t>37210</t>
  </si>
  <si>
    <t>Tên thương mại: ACCESS HYBRITECH free PSA
Quy cách: Hộp 2x50test (Hộp 100test)</t>
  </si>
  <si>
    <t>PP2400088566</t>
  </si>
  <si>
    <t>Chất định lượng Folate</t>
  </si>
  <si>
    <t>Chất định lượng Folate. Phù hợp để sử dụng trên máy miễn dịch Access Dxi800 - Beckman Coulter</t>
  </si>
  <si>
    <t>ACCESS FOLATE</t>
  </si>
  <si>
    <t>24BV-HC-G3-171</t>
  </si>
  <si>
    <t>A98032</t>
  </si>
  <si>
    <t>Tên thương mại: ACCESS FOLATE
Quy cách: Hộp 2x50test (Hộp 100test)</t>
  </si>
  <si>
    <t>PP2400088567</t>
  </si>
  <si>
    <t>Chất chuẩn Folate</t>
  </si>
  <si>
    <t>Chất chuẩn Folate. Phù hợp để sử dụng trên máy miễn dịch Access Dxi800 - Beckman Coulter</t>
  </si>
  <si>
    <t>ACCESS FOLATE CALIBRATORS</t>
  </si>
  <si>
    <t>24BV-HC-G3-172</t>
  </si>
  <si>
    <t>A98033</t>
  </si>
  <si>
    <t>Tên thương mại: ACCESS FOLATE CALIBRATORS
Quy cách: Hộp 6x4mL (Hộp 24ml)</t>
  </si>
  <si>
    <t>PP2400088568</t>
  </si>
  <si>
    <t>Chất định lượng PCT</t>
  </si>
  <si>
    <t>Chất định lượng PCT. Phù hợp để sử dụng trên máy miễn dịch Access Dxi800 - Beckman Coulter</t>
  </si>
  <si>
    <t>ACCESS PCT</t>
  </si>
  <si>
    <t>24BV-HC-G3-173</t>
  </si>
  <si>
    <t>C22593</t>
  </si>
  <si>
    <t>Tên thương mại: ACCESS PCT
Quy cách: Hộp 2x50test (Hộp 100test)</t>
  </si>
  <si>
    <t>PP2400088569</t>
  </si>
  <si>
    <t>Chất chuẩn PCT</t>
  </si>
  <si>
    <t>Chất chuẩn PCT. Phù hợp để sử dụng trên máy miễn dịch Access Dxi800 - Beckman Coulter</t>
  </si>
  <si>
    <t>ACCESS PCT CALIBRATORS</t>
  </si>
  <si>
    <t>24BV-HC-G3-174</t>
  </si>
  <si>
    <t>C22594</t>
  </si>
  <si>
    <t>Tên thương mại: ACCESS PCT CALIBRATORS
Quy cách: Hộp 7x2ml (Hộp 14ml)</t>
  </si>
  <si>
    <t>PP2400088570</t>
  </si>
  <si>
    <t>Chất kiểm chứng cho các xét nghiệm miễn dịch mức 1 (có giá trị cho cả các xét nghiệm chỉ tố khối u)</t>
  </si>
  <si>
    <t>Chất kiểm chứng cho các xét nghiệm miễn dịch mức 1 (có giá trị cho cả các xét nghiệm chỉ tố khối u). Phù hợp để sử dụng trên máy miễn dịch Access Dxi800 - Beckman Coulter</t>
  </si>
  <si>
    <t>MAS Omni IMMUNE</t>
  </si>
  <si>
    <t>24BV-HC-G3-175</t>
  </si>
  <si>
    <t>OIM-101</t>
  </si>
  <si>
    <t>Tên thương mại: MAS Omni IMMUNE
Quy cách: Hộp 6 x 5ml (Hộp 30 ml)</t>
  </si>
  <si>
    <t>Microgenics Corporation, Mỹ</t>
  </si>
  <si>
    <t>PP2400088571</t>
  </si>
  <si>
    <t>Chất kiểm chứng cho các xét nghiệm miễn dịch mức 2 (có giá trị cho cả các xét nghiệm chỉ tố khối u)</t>
  </si>
  <si>
    <t>Chất kiểm chứng cho các xét nghiệm miễn dịch mức 2 (có giá trị cho cả các xét nghiệm chỉ tố khối u). Phù hợp để sử dụng trên máy miễn dịch Access Dxi800 - Beckman Coulter</t>
  </si>
  <si>
    <t>24BV-HC-G3-176</t>
  </si>
  <si>
    <t>OIM-202</t>
  </si>
  <si>
    <t>PP2400088572</t>
  </si>
  <si>
    <t>Chất kiểm chứng cho các xét nghiệm miễn dịch mức 3 (có giá trị cho cả các xét nghiệm chỉ tố khối u)</t>
  </si>
  <si>
    <t>Chất kiểm chứng cho các xét nghiệm miễn dịch mức 3 (có giá trị cho cả các xét nghiệm chỉ tố khối u). Phù hợp để sử dụng trên máy miễn dịch Access Dxi800 - Beckman Coulter</t>
  </si>
  <si>
    <t>24BV-HC-G3-177</t>
  </si>
  <si>
    <t>OIM-303</t>
  </si>
  <si>
    <t>PP2400088573</t>
  </si>
  <si>
    <t>Hóa chất kiểm chứng cho xét nghiệm HbA1c</t>
  </si>
  <si>
    <t>Hóa chất kiểm chứng cho xét nghiệm HbA1c. Phù hợp để sử dụng trên máy  PREMIER HB9210</t>
  </si>
  <si>
    <t>HbA1c (GHb) Controls Kit, 500 μL (Levels I &amp; II)</t>
  </si>
  <si>
    <t>24BV-HC-G3-178</t>
  </si>
  <si>
    <t>01-04-0020</t>
  </si>
  <si>
    <t>Tên thương mại: HbA1c (GHb) Controls Kit, 500 μL (Levels I &amp; II)
Quy cách: Hộp 2x500µl (Hộp 1ml)</t>
  </si>
  <si>
    <t>Trinity Biotech, Mỹ</t>
  </si>
  <si>
    <t>PP2400088574</t>
  </si>
  <si>
    <t>Ống xử lý mẫu phẩm</t>
  </si>
  <si>
    <t>Vật tư là Ống (bằng nhựa) để xử lý mẫu phẩm  dùng trong phòng xét nghiệm, Phù hợp để sử dụng trên hệ thống xét nghiệm Nat S 201 - Roche</t>
  </si>
  <si>
    <t>03755525001 SPU</t>
  </si>
  <si>
    <t>24BV-HC-G3-179</t>
  </si>
  <si>
    <t>Roche Molecular Systems, Inc., USA</t>
  </si>
  <si>
    <t>Flex Precision Plastics Solutions (Switzerland) AG, Switzerland</t>
  </si>
  <si>
    <t>PP2400088576</t>
  </si>
  <si>
    <t>Gelcard Coombs trực tiếp, thực hiện phản ứng hòa hợp nhóm máu ở 37 độ C</t>
  </si>
  <si>
    <t>Gelcard Coombs trực tiếp, thực hiện phản ứng hòa hợp nhóm máu ở 37 độ C. Phù hợp để sử dụng trên máy phân tích nhóm máu</t>
  </si>
  <si>
    <t>Card</t>
  </si>
  <si>
    <t>DG Gel Coombs</t>
  </si>
  <si>
    <t>24BV-HC-G3-181</t>
  </si>
  <si>
    <t>210342</t>
  </si>
  <si>
    <t>DG Gel Coombs;
Hộp 2x25cards (Hộp 50 Card)</t>
  </si>
  <si>
    <t>Tây Ban Nha</t>
  </si>
  <si>
    <t>Diagnostic Grifols, S.A., Tây Ban Nha</t>
  </si>
  <si>
    <t>CÔNG TY TNHH KỸ THUẬT THANH HÀ</t>
  </si>
  <si>
    <t>PP2400088577</t>
  </si>
  <si>
    <t>Gelcard định nhóm máu bằng phương pháp hồng cầu mẫu, thực hiện phản ứng hòa hợp nhóm máu ở 22 độ C</t>
  </si>
  <si>
    <t>Gelcard định nhóm máu bằng phương pháp hồng cầu mẫu, thực hiện phản ứng hòa hợp nhóm máu ở 22 độ C. Phù hợp để sử dụng trên máy phân tích nhóm máu</t>
  </si>
  <si>
    <t>DG Gel Neutral</t>
  </si>
  <si>
    <t>24BV-HC-G3-182</t>
  </si>
  <si>
    <t>210343</t>
  </si>
  <si>
    <t>DG Gel Neutral;
Hộp 2x25cards (Hộp 50 Card)</t>
  </si>
  <si>
    <t>PP2400088578</t>
  </si>
  <si>
    <t>Gelcard định nhóm máu ABO/Rh bằng phương pháp huyết thanh mẫu</t>
  </si>
  <si>
    <t>Gelcard định nhóm máu ABO/Rh bằng phương pháp huyết thanh mẫu. Phù hợp để sử dụng trên máy phân tích nhóm máu</t>
  </si>
  <si>
    <t>DG Gel Confirm P</t>
  </si>
  <si>
    <t>24BV-HC-G3-183</t>
  </si>
  <si>
    <t>210351</t>
  </si>
  <si>
    <t>DG Gel Confirm P;
Hộp 2x25cards (Hộp 50 Card)</t>
  </si>
  <si>
    <t>PP2400088579</t>
  </si>
  <si>
    <t>Dịch pha loãng hồng cầu bệnh nhân cho máy định nhóm máu tự động</t>
  </si>
  <si>
    <t>Dịch pha loãng hồng cầu bệnh nhân cho máy định nhóm máu tự động. Phù hợp để sử dụng trên máy phân tích nhóm máu</t>
  </si>
  <si>
    <t>DG Gel Sol</t>
  </si>
  <si>
    <t>24BV-HC-G3-184</t>
  </si>
  <si>
    <t>210354</t>
  </si>
  <si>
    <t>DG Gel Sol;
Hộp 2x100ml (Hộp 200 ml)</t>
  </si>
  <si>
    <t>PP2400088580</t>
  </si>
  <si>
    <t>Dịch rửa kim cho máy định nhóm máu tự động</t>
  </si>
  <si>
    <t>Dịch rửa kim cho máy định nhóm máu tự động. Phù hợp để sử dụng trên máy phân tích nhóm máu</t>
  </si>
  <si>
    <t>DG Fluid A</t>
  </si>
  <si>
    <t>24BV-HC-G3-185</t>
  </si>
  <si>
    <t>213679</t>
  </si>
  <si>
    <t>DG Fluid A;
Hộp 12x125ml (Hộp 1500 ml)</t>
  </si>
  <si>
    <t>PP2400088581</t>
  </si>
  <si>
    <t>Dịch rửa hệ thống cho máy định nhóm máu tự động</t>
  </si>
  <si>
    <t>Dịch rửa hệ thống cho máy định nhóm máu tự động. Phù hợp để sử dụng trên máy phân tích nhóm máu</t>
  </si>
  <si>
    <t>DG Fluid B</t>
  </si>
  <si>
    <t>24BV-HC-G3-186</t>
  </si>
  <si>
    <t>213678</t>
  </si>
  <si>
    <t>DG Fluid B;
Hộp 12x125ml (Hộp 1500 ml)</t>
  </si>
  <si>
    <t>PP2400088582</t>
  </si>
  <si>
    <t>Bộ kit hồng cầu mẫu sàng lọc kháng thể bất thường</t>
  </si>
  <si>
    <t>Bộ kit hồng cầu mẫu sàng lọc kháng thể bất thường. Phù hợp để sử dụng trên máy phân tích nhóm máu</t>
  </si>
  <si>
    <t>Serascan Diana 3</t>
  </si>
  <si>
    <t>24BV-HC-G3-187</t>
  </si>
  <si>
    <t>210206</t>
  </si>
  <si>
    <t>Serascan Diana 3;
Hộp 3x10ml (Hộp 30 ml)</t>
  </si>
  <si>
    <t>PP2400088583</t>
  </si>
  <si>
    <t>Hồng cầu mẫu cho máy định nhóm máu tự động</t>
  </si>
  <si>
    <t>Hồng cầu mẫu cho máy định nhóm máu tự động. Phù hợp để sử dụng trên máy phân tích nhóm máu</t>
  </si>
  <si>
    <t>Serigrup Diana A1/B</t>
  </si>
  <si>
    <t>24BV-HC-G3-188</t>
  </si>
  <si>
    <t>213659</t>
  </si>
  <si>
    <t>Serigrup Diana A1/B;
Hộp 2x10ml (Hộp 20 ml)</t>
  </si>
  <si>
    <t>PP2400088584</t>
  </si>
  <si>
    <t>Hoá chất xét nghiệm Định lượng HBsAg</t>
  </si>
  <si>
    <t>Hoá chất xét nghiệm Định lượng HBsAg. Phù hợp để sử dụng trên máy miễn dịch Liaison Xl</t>
  </si>
  <si>
    <t>LIAISON XL murex HBsAg Quant</t>
  </si>
  <si>
    <t>24BV-HC-G3-189</t>
  </si>
  <si>
    <t>310250</t>
  </si>
  <si>
    <t>Tên thương mại: LIAISON XL murex HBsAg Quant
Quy cách: Hộp 200test</t>
  </si>
  <si>
    <t>Ý</t>
  </si>
  <si>
    <t>DiaSorin Italia S.p.A., Ý</t>
  </si>
  <si>
    <t>PP2400088585</t>
  </si>
  <si>
    <t>Chất kiểm chuẩn cho xét nghiệm  HBsAg Quant</t>
  </si>
  <si>
    <t>Chất kiểm chuẩn cho xét nghiệm  HBsAg Quant. Phù hợp để sử dụng trên máy miễn dịch Liaison Xl</t>
  </si>
  <si>
    <t>LIAISON XL murex Control HBsAg Quant</t>
  </si>
  <si>
    <t>24BV-HC-G3-190</t>
  </si>
  <si>
    <t>310251</t>
  </si>
  <si>
    <t>Tên thương mại: LIAISON XL murex Control HBsAg Quant
Quy cách: Hộp 2x4ml+2x4ml (Hộp 16ml)</t>
  </si>
  <si>
    <t>PP2400088586</t>
  </si>
  <si>
    <t>Dung dịch rửa hệ thống</t>
  </si>
  <si>
    <t>Dung dịch rửa hệ thống. Phù hợp để sử dụng trên máy miễn dịch Liaison Xl</t>
  </si>
  <si>
    <t>LIAISON Wash/System Liquid</t>
  </si>
  <si>
    <t>24BV-HC-G3-191</t>
  </si>
  <si>
    <t>319100</t>
  </si>
  <si>
    <t>Tên thương mại: LIAISON Wash/System Liquid
Quy cách: Hộp 6x1L (Hộp 6000ml)</t>
  </si>
  <si>
    <t>Diasorin Inc., Mỹ</t>
  </si>
  <si>
    <t>PP2400088587</t>
  </si>
  <si>
    <t>Chất mồi phản ứng</t>
  </si>
  <si>
    <t>Chất mồi phản ứng. Phù hợp để sử dụng trên máy miễn dịch Liaison Xl</t>
  </si>
  <si>
    <t>LIAISON XL Starter Kit</t>
  </si>
  <si>
    <t>24BV-HC-G3-192</t>
  </si>
  <si>
    <t>319200</t>
  </si>
  <si>
    <t>Tên thương mại: LIAISON XL Starter Kit
Quy cách: Hộp 3x230ml+3x230ml (Hộp 1380ml)</t>
  </si>
  <si>
    <t>DiaSorin Deutschland GmbH, Đức sản xuất cho DiaSorin Italia S.p.A., Ý</t>
  </si>
  <si>
    <t>PP2400088588</t>
  </si>
  <si>
    <t>Đầu côn dùng một lần</t>
  </si>
  <si>
    <t>Đầu côn dùng một lần.  Phù hợp để sử dụng trên máy miễn dịch Liaison Xl</t>
  </si>
  <si>
    <t>LIAISON XL - Disposable Tips</t>
  </si>
  <si>
    <t>24BV-HC-G3-193</t>
  </si>
  <si>
    <t>X0015</t>
  </si>
  <si>
    <t>Tên thương mại: LIAISON XL - Disposable Tips
Quy cách: Hộp 576cái</t>
  </si>
  <si>
    <t>Eppendorf Polymere GmbH, Đức sản xuất cho DiaSorin Italia S.p.A., Ý</t>
  </si>
  <si>
    <t>PP2400088589</t>
  </si>
  <si>
    <t>cóng phản ứng</t>
  </si>
  <si>
    <t>cóng phản ứng.  Phù hợp để sử dụng trên máy miễn dịch Liaison Xl</t>
  </si>
  <si>
    <t>LIAISON XL - Cuvettes</t>
  </si>
  <si>
    <t>24BV-HC-G3-194</t>
  </si>
  <si>
    <t>X0016</t>
  </si>
  <si>
    <t>Tên thương mại: LIAISON XL - Cuvettes
Quy cách: Túi 1800Cuvettes (cái)</t>
  </si>
  <si>
    <t>Gerresheimer Regensburg GmbH, Đức sản xuất cho DiaSorin Italia S.p.A., Ý</t>
  </si>
  <si>
    <t>PP2400088590</t>
  </si>
  <si>
    <t>Hoá chất xét nghiệm HCV</t>
  </si>
  <si>
    <t>Hoá chất xét nghiệm HCV. Phù hợp để sử dụng trên máy miễn dịch Liaison Xl</t>
  </si>
  <si>
    <t>LIAISON XL murex HCV Ab</t>
  </si>
  <si>
    <t>24BV-HC-G3-195</t>
  </si>
  <si>
    <t>310240</t>
  </si>
  <si>
    <t>Tên thương mại: LIAISON XL murex HCV Ab
Quy cách: Hộp 100test</t>
  </si>
  <si>
    <t>PP2400088591</t>
  </si>
  <si>
    <t>Chất kiểm chuẩn cho xét nghiệm  XL HCV Ab</t>
  </si>
  <si>
    <t>Chất kiểm chuẩn cho xét nghiệm  XL HCV Ab. Phù hợp để sử dụng trên máy miễn dịch Liaison Xl</t>
  </si>
  <si>
    <t>LIAISON XL murex Control HCV Ab</t>
  </si>
  <si>
    <t>24BV-HC-G3-196</t>
  </si>
  <si>
    <t>310241</t>
  </si>
  <si>
    <t>Tên thương mại: LIAISON XL murex Control HCV Ab
Quy cách: Hộp 2x1ml+2x1ml (Hộp 4ml)</t>
  </si>
  <si>
    <t>PP2400088592</t>
  </si>
  <si>
    <t>Hoá chất xét nghiệm HIV Ab/Ag</t>
  </si>
  <si>
    <t>Hoá chất xét nghiệm HIV Ab/Ag. Phù hợp để sử dụng trên máy miễn dịch Liaison Xl</t>
  </si>
  <si>
    <t>LIAISON XL murex HIV Ab/Ag HT</t>
  </si>
  <si>
    <t>24BV-HC-G3-197</t>
  </si>
  <si>
    <t>310290</t>
  </si>
  <si>
    <t>Tên thương mại: LIAISON XL murex HIV Ab/Ag HT
Quy cách: Hộp 200test</t>
  </si>
  <si>
    <t>PP2400088593</t>
  </si>
  <si>
    <t>Chất kiểm chuẩn cho xét nghiệm  HIV Ab/Ag</t>
  </si>
  <si>
    <t>Chất kiểm chuẩn cho xét nghiệm  HIV Ab/Ag. Phù hợp để sử dụng trên máy miễn dịch Liaison Xl</t>
  </si>
  <si>
    <t>LIAISON XL murex Control HIV Ab/Ag HT</t>
  </si>
  <si>
    <t>24BV-HC-G3-198</t>
  </si>
  <si>
    <t>310291</t>
  </si>
  <si>
    <t>Tên thương mại: LIAISON XL murex Control HIV Ab/Ag HT
Quy cách: Hộp 3x4.5mL (Hộp 13,5ml)</t>
  </si>
  <si>
    <t>PP2400088594</t>
  </si>
  <si>
    <t>Chất kiểm chứng huyết học được sử dụng để giám sát hiệu năng của máy phân tích huyết học</t>
  </si>
  <si>
    <t>Chất kiểm chứng huyết học được sử dụng để giám sát hiệu năng của máy phân tích huyết học. Phù hợp để sử dụng trên máy xét nghiệm huyết học DxH800 Hãng Beckman Coulter</t>
  </si>
  <si>
    <t>COULTER 6C Cell Control</t>
  </si>
  <si>
    <t>24BV-HC-G3-199</t>
  </si>
  <si>
    <t>628027</t>
  </si>
  <si>
    <t>COULTER 6C Cell Control;
Hộp 4x3.5mL Level I 4x3.5mL Level II 4x3.5mL Level III (Hộp 42 ml)</t>
  </si>
  <si>
    <t>PP2400088595</t>
  </si>
  <si>
    <t>Dung dịch pha loãng và rửa máy trong xét nghiệm huyết học</t>
  </si>
  <si>
    <t>Dung dịch pha loãng và rửa máy trong xét nghiệm huyết học. Phù hợp để sử dụng trên máy xét nghiệm huyết học DxH800 Hãng Beckman Coulter</t>
  </si>
  <si>
    <t>COULTER DxH Diluent</t>
  </si>
  <si>
    <t>24BV-HC-G3-200</t>
  </si>
  <si>
    <t>628017</t>
  </si>
  <si>
    <t>COULTER DxH Diluent;
Hộp 10L (Hộp 10000 ml)</t>
  </si>
  <si>
    <t>PP2400088596</t>
  </si>
  <si>
    <t>Dung dịch rửa máy phân tích huyết học</t>
  </si>
  <si>
    <t>Dung dịch rửa máy phân tích huyết học. Phù hợp để sử dụng trên máy xét nghiệm huyết học DxH800 Hãng Beckman Coulter</t>
  </si>
  <si>
    <t>COULTER DxH Cleaner</t>
  </si>
  <si>
    <t>24BV-HC-G3-201</t>
  </si>
  <si>
    <t>628023</t>
  </si>
  <si>
    <t>COULTER DxH Cleaner;
Hộp 10L (Hộp 10000 ml)</t>
  </si>
  <si>
    <t>PP2400088597</t>
  </si>
  <si>
    <t>Hóa chất dùng để chuẩn bị mẫu (ly giải hồng cầu và bảo vệ bạch cầu) cho xét nghiệm huyết học</t>
  </si>
  <si>
    <t>Hóa chất dùng để chuẩn bị mẫu (ly giải hồng cầu và bảo vệ bạch cầu) cho xét nghiệm huyết học. Phù hợp để sử dụng trên máy xét nghiệm huyết học DxH800 Hãng Beckman Coulter</t>
  </si>
  <si>
    <t>COULTER DxH Diff Pack</t>
  </si>
  <si>
    <t>24BV-HC-G3-202</t>
  </si>
  <si>
    <t>628020</t>
  </si>
  <si>
    <t>COULTER DxH Diff Pack;
Hộp 1900mL+850mL (Hộp 2750 ml)</t>
  </si>
  <si>
    <t>PP2400088598</t>
  </si>
  <si>
    <t>Thuốc thử ly giải xét nghiệm huyết học</t>
  </si>
  <si>
    <t>Thuốc thử ly giải xét nghiệm huyết học. Phù hợp để sử dụng trên máy xét nghiệm huyết học DxH800 Hãng Beckman Coulter</t>
  </si>
  <si>
    <t>COULTER DxH Cell Lyse</t>
  </si>
  <si>
    <t>24BV-HC-G3-203</t>
  </si>
  <si>
    <t>628019</t>
  </si>
  <si>
    <t>COULTER DxH Cell Lyse;
Hộp 5L (Hộp 5000 ml)</t>
  </si>
  <si>
    <t>PP2400088599</t>
  </si>
  <si>
    <t>Dung dịch nhuộm hồng cầu lưới dùng cho xét nghiệm huyết học</t>
  </si>
  <si>
    <t>Dung dịch nhuộm hồng cầu lưới dùng cho xét nghiệm huyết học.  Phù hợp để sử dụng trên máy xét nghiệm huyết học DxH800 Hãng Beckman Coulter</t>
  </si>
  <si>
    <t>COULTER DxH Retic Pack</t>
  </si>
  <si>
    <t>24BV-HC-G3-204</t>
  </si>
  <si>
    <t>628021</t>
  </si>
  <si>
    <t>COULTER DxH Retic Pack;
Hộp 1900mL+380mL (Hộp 2280 ml)</t>
  </si>
  <si>
    <t>PP2400088600</t>
  </si>
  <si>
    <t>Cóng phản ứng dạng khối dùng cho hệ thống máy đông máu tự động</t>
  </si>
  <si>
    <t>Vật tư là Cóng phản ứng dạng khối dùng cho hệ thống máy đông máu tự động. Dạng nhựa rắn 4 cóng liền khối trên một thanh. Phù hợp để sử dụng trên máy đông máu Acl Top 550 Cts Và Acl 7000 Hãng Instrumentation.</t>
  </si>
  <si>
    <t>ACL TOP Cuvettes</t>
  </si>
  <si>
    <t>24BV-HC-G3-205</t>
  </si>
  <si>
    <t>0029400100</t>
  </si>
  <si>
    <t>ACL TOP Cuvettes;
Hộp 2400 cuvette (cái)</t>
  </si>
  <si>
    <t>Sunrise Technologies SA, Tây Ban Nha sản xuất cho Instrumentation Laboratory Company, Mỹ</t>
  </si>
  <si>
    <t>PP2400088601</t>
  </si>
  <si>
    <t>Dung dịch pha loãng dùng cho xét nghiệm đông máu</t>
  </si>
  <si>
    <t>Dung dịch pha loãng dùng cho xét nghiệm đông máu. Phù hợp để sử dụng trên máy đông máu Acl Top 550 Cts Và Acl 7000 Hãng Instrumentation.</t>
  </si>
  <si>
    <t>HemosIL Factor diluent</t>
  </si>
  <si>
    <t>24BV-HC-G3-206</t>
  </si>
  <si>
    <t>0009757600</t>
  </si>
  <si>
    <t>HemosIL Factor diluent;
Hộp 1x100mL (Hộp 100 ml)</t>
  </si>
  <si>
    <t>Instrumentation Laboratory Company, Mỹ</t>
  </si>
  <si>
    <t>PP2400088602</t>
  </si>
  <si>
    <t>Hóa chất dung dịch dùng để rửa trên hệ thống phân tích đông máu tự động</t>
  </si>
  <si>
    <t>Hóa chất dung dịch dùng để rửa trên hệ thống phân tích đông máu tự động. Phù hợp để sử dụng trên máy đông máu Acl Top 550 Cts Và Acl 7000 Hãng Instrumentation.</t>
  </si>
  <si>
    <t>HemosIL Rinse solution</t>
  </si>
  <si>
    <t>24BV-HC-G3-207</t>
  </si>
  <si>
    <t>0020302400</t>
  </si>
  <si>
    <t>HemosIL Rinse solution;
Bình 1x4000mL (Bình 4000 ml)</t>
  </si>
  <si>
    <t>PP2400088603</t>
  </si>
  <si>
    <t>Hóa chất dùng để kiểm chuẩn cho XN đông máu như PT,APTT, TT,Fibrinogen, Antithrombin, Protein S, Protein C, Hepatocomplex ở dải đo bất thường thấp</t>
  </si>
  <si>
    <t>Hóa chất dùng để kiểm chuẩn cho XN đông máu như PT,APTT, TT,Fibrinogen, Antithrombin, Protein S, Protein C, Hepatocomplex ở dải đo bất thường thấp. Phù hợp để sử dụng trên máy đông máu Acl Top 550 Cts Và Acl 7000 Hãng Instrumentation.</t>
  </si>
  <si>
    <t>HemosIL Low Abnormal Control ASSAYED</t>
  </si>
  <si>
    <t>24BV-HC-G3-208</t>
  </si>
  <si>
    <t>0020003210</t>
  </si>
  <si>
    <t>HemosIL Low Abnormal Control ASSAYED;
Hộp 10x1mL (Hộp 10 ml)</t>
  </si>
  <si>
    <t>PP2400088604</t>
  </si>
  <si>
    <t>Hóa chất dùng để kiểm chuẩn cho XN đông máu như PT,APTT, TT,Fibrinogen, các loại yếu tố, yếu tố Von Willebrand, Antithrombin, Plasminogen, Plasmin Inhibitor, Protein S, Protein C, Hepatocomplex ở dải đo bình thường</t>
  </si>
  <si>
    <t>Hóa chất dùng để kiểm chuẩn cho XN đông máu như PT,APTT, TT,Fibrinogen, các loại yếu tố, yếu tố Von Willebrand, Antithrombin, Plasminogen, Plasmin Inhibitor, Protein S, Protein C, Hepatocomplex ở dải đo bình thường. Phù hợp để sử dụng trên máy đông máu Acl Top 550 Cts Và Acl 7000 Hãng Instrumentation.</t>
  </si>
  <si>
    <t>HemosIL Normal Control ASSAYED</t>
  </si>
  <si>
    <t>24BV-HC-G3-209</t>
  </si>
  <si>
    <t>0020003110</t>
  </si>
  <si>
    <t>HemosIL Normal Control ASSAYED;
Hộp 10x1mL (Hộp 10 ml)</t>
  </si>
  <si>
    <t>PP2400088605</t>
  </si>
  <si>
    <t>Hóa chất dùng để làm sạch trên hệ thống máy đông máu tự động</t>
  </si>
  <si>
    <t>Hóa chất dùng để làm sạch trên hệ thống máy đông máu tự động. Phù hợp để sử dụng trên máy đông máu Acl Top 550 Cts Và Acl 7000 Hãng Instrumentation.</t>
  </si>
  <si>
    <t>HemosIL Cleaning solution</t>
  </si>
  <si>
    <t>24BV-HC-G3-210</t>
  </si>
  <si>
    <t>0009831700</t>
  </si>
  <si>
    <t>HemosIL Cleaning solution;
Hộp 1x500mL (Hộp 500 ml)</t>
  </si>
  <si>
    <t>PP2400088606</t>
  </si>
  <si>
    <t>Hóa chất dùng để làm sạch và tẩy nhiễm trên hệ thống máy đông máu tự động</t>
  </si>
  <si>
    <t>Hóa chất dùng để làm sạch và tẩy nhiễm trên hệ thống máy đông máu tự động. Phù hợp để sử dụng trên máy đông máu Acl Top 550 Cts Và Acl 7000 Hãng Instrumentation.</t>
  </si>
  <si>
    <t>HemosIL Cleaning agent</t>
  </si>
  <si>
    <t>24BV-HC-G3-211</t>
  </si>
  <si>
    <t>0009832700</t>
  </si>
  <si>
    <t>HemosIL Cleaning agent;
Hộp 1x80mL (Hộp 80 ml)</t>
  </si>
  <si>
    <t>PP2400088607</t>
  </si>
  <si>
    <t>Hóa chất dùng để xét nghiệm thời gian APTT đóng gói kèm theo Calcium Chloride</t>
  </si>
  <si>
    <t>Hóa chất dùng để xét nghiệm thời gian APTT đóng gói kèm theo Calcium Chloride. Phù hợp để sử dụng trên máy đông máu Acl Top 550 Cts Và Acl 7000 Hãng Instrumentation.</t>
  </si>
  <si>
    <t>HemosIL SynthASil</t>
  </si>
  <si>
    <t>24BV-HC-G3-212</t>
  </si>
  <si>
    <t>0020006800</t>
  </si>
  <si>
    <t>HemosIL SynthASil;
Hộp 5x10mL+5x10mL (Hộp 100 ml)</t>
  </si>
  <si>
    <t>PP2400088608</t>
  </si>
  <si>
    <t>Hóa chất dùng để xét nghiệm thời gian ThrombinTime (TT)</t>
  </si>
  <si>
    <t>Hóa chất dùng để xét nghiệm thời gian ThrombinTime (TT). Phù hợp để sử dụng trên máy đông máu Acl Top 550 Cts Và Acl 7000 Hãng Instrumentation.</t>
  </si>
  <si>
    <t>HemosIL Thrombin Time</t>
  </si>
  <si>
    <t>24BV-HC-G3-213</t>
  </si>
  <si>
    <t>0009758515</t>
  </si>
  <si>
    <t>HemosIL Thrombin Time;
Hộp 4x2mL+1x9mL (Hộp 17 ml)</t>
  </si>
  <si>
    <t>PP2400088609</t>
  </si>
  <si>
    <t>Hóa chất đo thời gian PT</t>
  </si>
  <si>
    <t>Hóa chất đo thời gian PT. Phù hợp để sử dụng trên máy đông máu Acl Top 550 Cts Và Acl 7000 Hãng Instrumentation.</t>
  </si>
  <si>
    <t>HemosIL RecombiPlasTin 2G</t>
  </si>
  <si>
    <t>24BV-HC-G3-214</t>
  </si>
  <si>
    <t>0020003050</t>
  </si>
  <si>
    <t>HemosIL RecombiPlasTin 2G;
Hộp 5x20mL+5x20mL (Hộp 200 ml)</t>
  </si>
  <si>
    <t>PP2400088610</t>
  </si>
  <si>
    <t>Hóa chất dùng để xét nghiệm định lượng Fibrinogen, theo phương pháp Clauss</t>
  </si>
  <si>
    <t>Hóa chất dùng để xét nghiệm định lượng Fibrinogen, theo phương pháp Clauss. Phù hợp để sử dụng trên máy đông máu Acl Top 550 Cts Và Acl 7000 Hãng Instrumentation.</t>
  </si>
  <si>
    <t>HemosIL Q.F.A. Thrombin (Bovine)</t>
  </si>
  <si>
    <t>24BV-HC-G3-215</t>
  </si>
  <si>
    <t>0020301800</t>
  </si>
  <si>
    <t>HemosIL Q.F.A. Thrombin (Bovine);
Hộp 10x2mL (Hộp 20 ml)</t>
  </si>
  <si>
    <t>PP2400088621</t>
  </si>
  <si>
    <t>Bộ xét nghiệm định lượng và định tính HSV-1/2</t>
  </si>
  <si>
    <t>Bộ xét nghiệm định lượng và định tính HSV-1/2. Phù hợp để sử dụng trên hệ thống PCR bán tự động Máy Bio Rad Cfx96</t>
  </si>
  <si>
    <t>GeneProof Herpes Simplex Virus (HSV-1/2) PCR Kit</t>
  </si>
  <si>
    <t>24BV-HC-G3-226</t>
  </si>
  <si>
    <t>HSV/ISEX/025</t>
  </si>
  <si>
    <t>GeneProof/CH Séc</t>
  </si>
  <si>
    <t>GeneProof</t>
  </si>
  <si>
    <t>PP2400088622</t>
  </si>
  <si>
    <t>Bộ tách chiết DNA của tác nhân gây bệnh</t>
  </si>
  <si>
    <t>Bộ tách chiết DNA của tác nhân gây bệnh. Phù hợp để sử dụng trên hệ thống PCR bán tự động Máy Bio Rad Cfx96</t>
  </si>
  <si>
    <t>GeneProof PathogenFree DNA Isolation Kit</t>
  </si>
  <si>
    <t>24BV-HC-G3-227</t>
  </si>
  <si>
    <t>IDNA050</t>
  </si>
  <si>
    <t>PP2400088623</t>
  </si>
  <si>
    <t>Hóa chất chạy mẫu có Lactate 400 test</t>
  </si>
  <si>
    <t>Hóa chất chạy mẫu có tối thiểu Lactate 400 test.  Phù hợp để sử dụng trên máy khí máu Rapidpoint 500E</t>
  </si>
  <si>
    <t>RP500 Measurement Cartridge Lac 400 Test</t>
  </si>
  <si>
    <t>24BV-HC-G3-228</t>
  </si>
  <si>
    <t>RAPIDPoint 500 Systems Measurement Cartridge</t>
  </si>
  <si>
    <t>Vương quốc Anh</t>
  </si>
  <si>
    <t>Siemens Healthcare Diagnostics Manufacturing Ltd</t>
  </si>
  <si>
    <t>CÔNG TY CỔ PHẦN THIẾT BỊ XÉT NGHIỆM Y KHOA PT</t>
  </si>
  <si>
    <t>PP2400088624</t>
  </si>
  <si>
    <t>Hóa chất rửa thải toàn bộ</t>
  </si>
  <si>
    <t>Hóa chất rửa thải toàn bộ. Phù hợp để sử dụng trên máy khí máu Rapidpoint 500E</t>
  </si>
  <si>
    <t>Wash/Waste Cartridge (4)</t>
  </si>
  <si>
    <t>24BV-HC-G3-229</t>
  </si>
  <si>
    <t>RapidPoint 400/405/500 Wash/Waste Cartridge</t>
  </si>
  <si>
    <t>PP2400088625</t>
  </si>
  <si>
    <t>Hộp que thử xét nghiệm tổng phân tích nước tiểu 10 thông số</t>
  </si>
  <si>
    <t>Hộp que thử xét nghiệm tổng phân tích nước tiểu 10 thông số. Phù hợp sử dụng cho máy phân tích nước tiểu LABUMAT 2</t>
  </si>
  <si>
    <t>Que</t>
  </si>
  <si>
    <t>LabStrip U11 Plus GL</t>
  </si>
  <si>
    <t>24BV-HC-G3-230</t>
  </si>
  <si>
    <t>ANA-9901GL-1</t>
  </si>
  <si>
    <t>Tên thương mại: LabStrip U11 Plus GL
Quy cách: Hộp 150 que</t>
  </si>
  <si>
    <t>Analyticon Biotechnologies GmbH, Đức sản xuất cho 77 Elektronika Kft., Hungary</t>
  </si>
  <si>
    <t>PP2400088632</t>
  </si>
  <si>
    <t>Chất kiểm chuẩn máy xét nghiệm huyết học mức 1</t>
  </si>
  <si>
    <t>Chất kiểm chuẩn máy xét nghiệm huyết học mức 1. Phù hợp sử dụng trên hệ thống máy XN1000 SYSMEX</t>
  </si>
  <si>
    <t>24BV-HC-G3-237</t>
  </si>
  <si>
    <t>BV661822</t>
  </si>
  <si>
    <t>"BV661822/
XN Check L1"</t>
  </si>
  <si>
    <t xml:space="preserve">Streck/ Mỹ
</t>
  </si>
  <si>
    <t>Sysmex</t>
  </si>
  <si>
    <t>Công ty Cổ Phần Thương Mại và Dịch Vụ Kỹ thuật Tâm Việt</t>
  </si>
  <si>
    <t>PP2400088633</t>
  </si>
  <si>
    <t>Chất kiểm chuẩn máy xét nghiệm huyết học mức 2</t>
  </si>
  <si>
    <t>Chất kiểm chuẩn máy xét nghiệm huyết học mức 2. Phù hợp sử dụng trên hệ thống máy XN1000 SYSMEX</t>
  </si>
  <si>
    <t>24BV-HC-G3-238</t>
  </si>
  <si>
    <t xml:space="preserve">AK060533
</t>
  </si>
  <si>
    <t xml:space="preserve">"AK060533/
XN Check L2"
</t>
  </si>
  <si>
    <t xml:space="preserve">Streck/ Mỹ
</t>
  </si>
  <si>
    <t>PP2400088634</t>
  </si>
  <si>
    <t>Chất kiểm chuẩn máy xét nghiệm huyết học mức 3</t>
  </si>
  <si>
    <t>Chất kiểm chuẩn máy xét nghiệm huyết học mức 3. Phù hợp sử dụng trên hệ thống máy XN1000 SYSMEX</t>
  </si>
  <si>
    <t>24BV-HC-G3-239</t>
  </si>
  <si>
    <t xml:space="preserve">BR875289
</t>
  </si>
  <si>
    <t xml:space="preserve">"BR875289/
XN Check L3"
</t>
  </si>
  <si>
    <t>PP2400088635</t>
  </si>
  <si>
    <t>Dung dịch ly giải kết hợp thuốc nhuộm để đếm số lượng các loại bạch cầu: neutrophils, lymphocytes, eosinophils, monocytes</t>
  </si>
  <si>
    <t>Dung dịch ly giải kết hợp thuốc nhuộm để đếm số lượng các loại bạch cầu: neutrophils, lymphocytes, eosinophils, monocytes. Phù hợp sử dụng trên hệ thống máy XN1000 SYSMEX</t>
  </si>
  <si>
    <t>24BV-HC-G3-240</t>
  </si>
  <si>
    <t xml:space="preserve">ZPPAL337564
</t>
  </si>
  <si>
    <t xml:space="preserve">ZPPAL337564/ Lysercell WDF-210A
</t>
  </si>
  <si>
    <t xml:space="preserve">Singapore
</t>
  </si>
  <si>
    <t>PP2400088636</t>
  </si>
  <si>
    <t>Hóa chất ly giải kết hợp thuốc nhuộm để đếm số lượng bạch cầu, số lượng bạch cầu basophils, số lượng hồng cầu nhân</t>
  </si>
  <si>
    <t>Hóa chất ly giải kết hợp thuốc nhuộm để đếm số lượng bạch cầu, số lượng bạch cầu basophils, số lượng hồng cầu nhân. Phù hợp sử dụng trên hệ thống máy XN1000 SYSMEX</t>
  </si>
  <si>
    <t>24BV-HC-G3-241</t>
  </si>
  <si>
    <t>ZPPBL121531</t>
  </si>
  <si>
    <t>"ZPPBL121531/
Lysercell WNR-210A"</t>
  </si>
  <si>
    <t>PP2400088637</t>
  </si>
  <si>
    <t>Hóa chất pha loãng để đo số lượng, kích thước hồng cầu và tiểu cầu, cũng là chất ly giải để đo Hemoglobin và là dung dịch tạo dòng cho phương pháp đo tế bào dòng chảy</t>
  </si>
  <si>
    <t>Hóa chất pha loãng để đo số lượng, kích thước hồng cầu và tiểu cầu, cũng là chất ly giải để đo Hemoglobin và là dung dịch tạo dòng cho phương pháp đo tế bào dòng chảy. Phù hợp sử dụng trên hệ thống máy XN1000 SYSMEX</t>
  </si>
  <si>
    <t>24BV-HC-G3-242</t>
  </si>
  <si>
    <t>ZPPCT661628</t>
  </si>
  <si>
    <t>"ZPPCT661628/
Cellpack DCL"</t>
  </si>
  <si>
    <t>PP2400088638</t>
  </si>
  <si>
    <t>Hóa chất sử dụng để đo nồng độ hemoglobin trong máu</t>
  </si>
  <si>
    <t>Hóa chất sử dụng để đo nồng độ hemoglobin trong máu. Phù hợp sử dụng trên hệ thống máy XN1000 SYSMEX</t>
  </si>
  <si>
    <t>24BV-HC-G3-243</t>
  </si>
  <si>
    <t>P90411414</t>
  </si>
  <si>
    <t>"P90411317/
Sulfolyser"</t>
  </si>
  <si>
    <t>PP2400088639</t>
  </si>
  <si>
    <t>Hóa chất sử dụng để nhuộm nhân tế bào bạch cầu nhằm phân biệt 4 loại bạch cầu: neutrophils, lymphocytes, eosinophils, monocytes</t>
  </si>
  <si>
    <t>Hóa chất sử dụng để nhuộm nhân tế bào bạch cầu nhằm phân biệt 4 loại bạch cầu: neutrophils, lymphocytes, eosinophils, monocytes. Phù hợp sử dụng trên hệ thống máy XN1000 SYSMEX</t>
  </si>
  <si>
    <t>24BV-HC-G3-244</t>
  </si>
  <si>
    <t>CV377552</t>
  </si>
  <si>
    <t>"CV377552/
Fluorocell WDF "</t>
  </si>
  <si>
    <t xml:space="preserve"> Nhật Bản</t>
  </si>
  <si>
    <t>PP2400088640</t>
  </si>
  <si>
    <t>Hóa chất sử dụng để nhuộm nhân tế bào nhằm đếm số lượng bạch cầu, số lượng bạch cầu basophils, số lượng hồng cầu nhân</t>
  </si>
  <si>
    <t>Hóa chất sử dụng để nhuộm nhân tế bào nhằm đếm số lượng bạch cầu, số lượng bạch cầu basophils, số lượng hồng cầu nhân. Phù hợp sử dụng trên hệ thống máy XN1000 SYSMEX</t>
  </si>
  <si>
    <t>24BV-HC-G3-245</t>
  </si>
  <si>
    <t>CP066715</t>
  </si>
  <si>
    <t>"CP066715/
Fluorocell WNR"</t>
  </si>
  <si>
    <t>PP2400088641</t>
  </si>
  <si>
    <t>Bộ xét nghiệm bán định lượng kháng thể IgG kháng Clonorchis</t>
  </si>
  <si>
    <t>Bộ xét nghiệm bán định lượng kháng thể IgG kháng Clonorchis. Phù hợp để sử dụng trên hệ thống Elisa</t>
  </si>
  <si>
    <t>Clonorchis IgG</t>
  </si>
  <si>
    <t>24BV-HC-G3-246</t>
  </si>
  <si>
    <t>7051
165</t>
  </si>
  <si>
    <t xml:space="preserve">Hoa Kỳ </t>
  </si>
  <si>
    <t>ImmunoCentrix</t>
  </si>
  <si>
    <t>CÔNG TY TNHH THIẾT BỊ KHOA HỌC KỸ THUẬT QUANG PHÁT</t>
  </si>
  <si>
    <t>PP2400088642</t>
  </si>
  <si>
    <t>Bộ xét nghiệm định tính kháng thể IgG kháng Fasciola</t>
  </si>
  <si>
    <t>Bộ xét nghiệm định tính kháng thể IgG kháng Fasciola. Phù hợp để sử dụng trên hệ thống Elisa</t>
  </si>
  <si>
    <t>Fasciola IgG</t>
  </si>
  <si>
    <t>24BV-HC-G3-247</t>
  </si>
  <si>
    <t>7051
173</t>
  </si>
  <si>
    <t>PP2400088643</t>
  </si>
  <si>
    <t>Hóa chất xét nghiệm giun đũa chó</t>
  </si>
  <si>
    <t>Hóa chất xét nghiệm giun đũa chó. Phù hợp để sử dụng trên hệ thống Elisa</t>
  </si>
  <si>
    <t>Toxocara IgG</t>
  </si>
  <si>
    <t>24BV-HC-G3-248</t>
  </si>
  <si>
    <t>7051
188</t>
  </si>
  <si>
    <t>PP2400088644</t>
  </si>
  <si>
    <t>Hóa chất xét nghiệm giun lươn</t>
  </si>
  <si>
    <t>Hóa chất xét nghiệm giun lươn. Phù hợp để sử dụng trên hệ thống Elisa</t>
  </si>
  <si>
    <t xml:space="preserve"> Strongyloides IgG </t>
  </si>
  <si>
    <t>24BV-HC-G3-249</t>
  </si>
  <si>
    <t>7051 
184</t>
  </si>
  <si>
    <t>PP2400088645</t>
  </si>
  <si>
    <t>Que thử đường huyết</t>
  </si>
  <si>
    <t>Test thử đường huyết sử dụng được cho máy thử đường huyết Onetouch Verio Hospital Của Hãng Johnson &amp; Johnson Lifescan</t>
  </si>
  <si>
    <t>Que thử đường huyết OneTouch Verio</t>
  </si>
  <si>
    <t>24BV-HC-G3-250</t>
  </si>
  <si>
    <t>Lifescan Europe GmbH, Thụy Sỹ</t>
  </si>
  <si>
    <t>Lifescan Scotland Ltd., Anh</t>
  </si>
  <si>
    <t>PP2400088646</t>
  </si>
  <si>
    <t>Thẻ định nhóm máu đầu giường</t>
  </si>
  <si>
    <t>Thẻ định nhóm máu đầu giường. Phù hợp để sử dụng cho máy Matrix GelSystem.</t>
  </si>
  <si>
    <t>Eldon Card (Eldon Card 2551-V)</t>
  </si>
  <si>
    <t>24BV-HC-G3-251</t>
  </si>
  <si>
    <t>430-06</t>
  </si>
  <si>
    <t>Đan Mạch</t>
  </si>
  <si>
    <t>Eldon Biologicals A/S</t>
  </si>
  <si>
    <t>CÔNG TY TNHH GIẢI PHÁP KHỎE THÁI DƯƠNG</t>
  </si>
  <si>
    <t>PP2400088647</t>
  </si>
  <si>
    <t>Gel card 6 giếng xét nghiệm trong môi trường muối</t>
  </si>
  <si>
    <t>Gel card 6 giếng xét nghiệm trong môi trường muối. Phù hợp để sử dụng cho máy Matrix GelSystem.</t>
  </si>
  <si>
    <t>Matrix Neutral Gel Card</t>
  </si>
  <si>
    <t>24BV-HC-G3-252</t>
  </si>
  <si>
    <t>102740024</t>
  </si>
  <si>
    <t>Tulip Diagnostics (P) LTD.</t>
  </si>
  <si>
    <t>PP2400088648</t>
  </si>
  <si>
    <t>Gel card 6 giếng xét nghiệm sàng lọc, định danh KTBT và làm phản ứng hòa hợp</t>
  </si>
  <si>
    <t>Gel card 6 giếng xét nghiệm sàng lọc, định danh KTBT và làm phản ứng hòa hợp. Phù hợp để sử dụng cho máy Matrix GelSystem.</t>
  </si>
  <si>
    <t>Matrix AHG Coombs Test Card</t>
  </si>
  <si>
    <t>24BV-HC-G3-253</t>
  </si>
  <si>
    <t>10256024</t>
  </si>
  <si>
    <t>PP2400088649</t>
  </si>
  <si>
    <t>Dung dịch lực ion yếu pha loãng hồng cầu</t>
  </si>
  <si>
    <t>Dung dịch lực ion yếu pha loãng hồng cầu.  Phù hợp để sử dụng cho máy Matrix GelSystem.</t>
  </si>
  <si>
    <t>Ml</t>
  </si>
  <si>
    <t>Matrix Diluent - 2 LISS</t>
  </si>
  <si>
    <t>24BV-HC-G3-254</t>
  </si>
  <si>
    <t>10257250</t>
  </si>
  <si>
    <t>PP2400088651</t>
  </si>
  <si>
    <t>Khoanh giấy Norfloxacin làm kháng sinh đồ cho vi khuẩn</t>
  </si>
  <si>
    <t>Khoanh giấy Norfloxacin nồng độ 10µg  đặt trong cartrige. Được hàn kín cùng với hạt chống ẩm Molecular Sieve trong vỉ có phủ giấy bạc.</t>
  </si>
  <si>
    <t>Khoanh</t>
  </si>
  <si>
    <t>Norfloxacin 10µg SUSCEPTIBILITY TESTING DISCS</t>
  </si>
  <si>
    <t>24BV-HC-G3-256</t>
  </si>
  <si>
    <t xml:space="preserve">Thổ Nhĩ Kỳ </t>
  </si>
  <si>
    <t>BIOANALYSE</t>
  </si>
  <si>
    <t>PP2400088652</t>
  </si>
  <si>
    <t>Khoanh giấy Linezolid làm kháng sinh đồ cho vi khuẩn</t>
  </si>
  <si>
    <t>Khoanh giấy Linezolid nồng độ 30µg đặt trong cartrige. Được hàn kín cùng với hạt chống ẩm Molecular Sieve trong vỉ có phủ giấy bạc.</t>
  </si>
  <si>
    <t>Linezolid 30µg SUSCEPTIBILITY TESTING DISCS</t>
  </si>
  <si>
    <t>24BV-HC-G3-257</t>
  </si>
  <si>
    <t>PP2400088653</t>
  </si>
  <si>
    <t>Khoanh giấy Amikacin làm kháng sinh đồ cho vi khuẩn</t>
  </si>
  <si>
    <t>Khoanh Giấy Amikacin Nồng Độ 30µ</t>
  </si>
  <si>
    <t>Amikacin 30µg SUSCEPTIBILITY TESTING DISCS</t>
  </si>
  <si>
    <t>24BV-HC-G3-258</t>
  </si>
  <si>
    <t>PP2400088654</t>
  </si>
  <si>
    <t>Khoanh giấy Ampicillin/Sulbactam làm kháng sinh đồ cho vi khuẩn</t>
  </si>
  <si>
    <t>Khoanh Giấy Ampicillin/Sulbactam Nồng Độ 20µg</t>
  </si>
  <si>
    <t>AMPICILLIN/SULBACTAM</t>
  </si>
  <si>
    <t>24BV-HC-G3-259</t>
  </si>
  <si>
    <t>CT0520B</t>
  </si>
  <si>
    <t>Oxoid Limited/Vương Quốc Anh</t>
  </si>
  <si>
    <t>Oxoid Limited</t>
  </si>
  <si>
    <t>PP2400088655</t>
  </si>
  <si>
    <t>Khoanh giấy Amoxycillin/clavulanic acid làm kháng sinh đồ cho vi khuẩn</t>
  </si>
  <si>
    <t>Khoanh Giấyamoxycillin/Clavulanic Acid Nồng Độ 30µg</t>
  </si>
  <si>
    <t>Amoxicillin/clavulanic acid 20/10µg SUSCEPTIBILITY TESTING DISCS</t>
  </si>
  <si>
    <t>24BV-HC-G3-260</t>
  </si>
  <si>
    <t>PP2400088656</t>
  </si>
  <si>
    <t>Khoanh giấy Cefepime làm kháng sinh đồ cho vi khuẩn</t>
  </si>
  <si>
    <t>Khoanh giấy đường kính 6mm được tẩm kháng sinh Cefepime 30µg</t>
  </si>
  <si>
    <t>CEFEPIME</t>
  </si>
  <si>
    <t>24BV-HC-G3-261</t>
  </si>
  <si>
    <t>CT0771B</t>
  </si>
  <si>
    <t>PP2400088657</t>
  </si>
  <si>
    <t>Khoanh giấy Ceftriaxone làm kháng sinh đồ cho vi khuẩn</t>
  </si>
  <si>
    <t>Khoanh giấy đường kính 6mm được tẩm kháng sinh Ceftriaxone 30µg</t>
  </si>
  <si>
    <t>CEFTRIAXONE</t>
  </si>
  <si>
    <t>24BV-HC-G3-262</t>
  </si>
  <si>
    <t>CT0417B</t>
  </si>
  <si>
    <t>PP2400088658</t>
  </si>
  <si>
    <t>Khoanh giấy Cefuroxime làm kháng sinh đồ cho vi khuẩn</t>
  </si>
  <si>
    <t>Khoanh giấy đường kính 6mm được tẩm kháng sinh Cefuroxime 30µg</t>
  </si>
  <si>
    <t>Cefuroxime 30µg SUSCEPTIBILITY TESTING DISCS</t>
  </si>
  <si>
    <t>24BV-HC-G3-263</t>
  </si>
  <si>
    <t>PP2400088659</t>
  </si>
  <si>
    <t>Khoanh giấy Chloramphenicol làm kháng sinh đồ cho vi khuẩn</t>
  </si>
  <si>
    <t>Khoanh giấy đường kính 6mm được tẩm kháng sinh Chloramphenicol 30µg</t>
  </si>
  <si>
    <t>Chloramphenicol 30µg SUSCEPTIBILITY TESTING DISCS</t>
  </si>
  <si>
    <t>24BV-HC-G3-264</t>
  </si>
  <si>
    <t>PP2400088660</t>
  </si>
  <si>
    <t>Khoanh giấy Ciprofloxacin làm kháng sinh đồ cho vi khuẩn</t>
  </si>
  <si>
    <t>Khoanh giấy đường kính 6mm được tẩm kháng sinh Ciprofloxacin 5µg</t>
  </si>
  <si>
    <t>Ciprofloxacin 5µg SUSCEPTIBILITY TESTING DISCS</t>
  </si>
  <si>
    <t>24BV-HC-G3-265</t>
  </si>
  <si>
    <t>PP2400088661</t>
  </si>
  <si>
    <t>Khoanh giấy Gentamicin làm kháng sinh đồ cho vi khuẩn</t>
  </si>
  <si>
    <t>Khoanh giấy đường kính 6mm được tẩm kháng sinh Gentamicin 10µg</t>
  </si>
  <si>
    <t>Gentamicin 10µg SUSCEPTIBILITY TESTING DISCS</t>
  </si>
  <si>
    <t>24BV-HC-G3-266</t>
  </si>
  <si>
    <t>PP2400088662</t>
  </si>
  <si>
    <t>Khoanh giấy Imipenem làm kháng sinh đồ cho vi khuẩn</t>
  </si>
  <si>
    <t>Khoanh giấy đường kính 6mm được tẩm kháng sinh Imipenem 10µg</t>
  </si>
  <si>
    <t>IMIPENEM</t>
  </si>
  <si>
    <t>24BV-HC-G3-267</t>
  </si>
  <si>
    <t>CT0455B</t>
  </si>
  <si>
    <t>PP2400088663</t>
  </si>
  <si>
    <t>Khoanh giấy Levofloxacin làm kháng sinh đồ cho vi khuẩn</t>
  </si>
  <si>
    <t>Khoanh giấy đường kính 6mm được tẩm kháng sinh Levofloxacin 5µg</t>
  </si>
  <si>
    <t>Levofloxacin 5µg SUSCEPTIBILITY TESTING DISCS</t>
  </si>
  <si>
    <t>24BV-HC-G3-268</t>
  </si>
  <si>
    <t>PP2400088664</t>
  </si>
  <si>
    <t>Khoanh giấy Ofloxacin làm kháng sinh đồ cho vi khuẩn</t>
  </si>
  <si>
    <t>Khoanh giấy đường kính 6mm được tẩm kháng sinh Ofloxacin 5µg</t>
  </si>
  <si>
    <t>Ofloxacin 5µg SUSCEPTIBILITY TESTING DISCS</t>
  </si>
  <si>
    <t>24BV-HC-G3-269</t>
  </si>
  <si>
    <t>PP2400088665</t>
  </si>
  <si>
    <t>Khoanh giấy Piperacillin/Tazobactam làm kháng sinh đồ cho vi khuẩn</t>
  </si>
  <si>
    <t>Khoanh giấy đường kính 6mm được tẩm kháng sinh Piperacillin/tazobactam 110µg</t>
  </si>
  <si>
    <t>Piperacillin/Tazobactam 100/10µg SUSCEPTIBILITY TESTING DISCS</t>
  </si>
  <si>
    <t>24BV-HC-G3-270</t>
  </si>
  <si>
    <t>PP2400088666</t>
  </si>
  <si>
    <t>Khoanh giấy Tetracycline làm kháng sinh đồ cho vi khuẩn</t>
  </si>
  <si>
    <t>Khoanh giấy đường kính 6mm được tẩm kháng sinh Tetracycline30µg</t>
  </si>
  <si>
    <t>Tetracycline 30µg SUSCEPTIBILITY TESTING DISCS</t>
  </si>
  <si>
    <t>24BV-HC-G3-271</t>
  </si>
  <si>
    <t>PP2400088667</t>
  </si>
  <si>
    <t>Khoanh giấy Tobramycin làm kháng sinh đồ cho vi khuẩn</t>
  </si>
  <si>
    <t>Khoanh giấy đường kính 6mm được tẩm kháng sinh Tobramycin10µg</t>
  </si>
  <si>
    <t>Tobramycin 10µg SUSCEPTIBILITY TESTING DISCS</t>
  </si>
  <si>
    <t>24BV-HC-G3-272</t>
  </si>
  <si>
    <t>PP2400088668</t>
  </si>
  <si>
    <t>Khoanh giấy kháng sinh Cefotaxime</t>
  </si>
  <si>
    <t>Khoanh Giấy Được Tẩm Cefotaxime Có Nồng Độ 30µg</t>
  </si>
  <si>
    <t>Cefotaxime/Cloxacillin 30/750µg SUSCEPTIBILITY TESTING DISCS</t>
  </si>
  <si>
    <t>24BV-HC-G3-273</t>
  </si>
  <si>
    <t>PP2400088669</t>
  </si>
  <si>
    <t>Khoanh giấy kháng sinh Ceftazidime</t>
  </si>
  <si>
    <t>Khoanh Giấy Được Tẩm Ceftazidime Có Nồng Độ 30µg</t>
  </si>
  <si>
    <t>Ceftazidime/Clavulanic Acid 30/10µg SUSCEPTIBILITY TESTING DISCS</t>
  </si>
  <si>
    <t>24BV-HC-G3-274</t>
  </si>
  <si>
    <t>PP2400088670</t>
  </si>
  <si>
    <t>Khoanh giấy kháng sinh Doripenem</t>
  </si>
  <si>
    <t>Khoanh Giấy Được Tẩm Doripenem Có Nồng Độ 10µg</t>
  </si>
  <si>
    <t>DORIPENEM</t>
  </si>
  <si>
    <t>24BV-HC-G3-275</t>
  </si>
  <si>
    <t>CT1880B</t>
  </si>
  <si>
    <t>PP2400088671</t>
  </si>
  <si>
    <t>Khoanh giấy kháng sinh Doxycycline</t>
  </si>
  <si>
    <t>Khoanh Giấy Được Tẩm Doxycycline Có Nồng Độ 30µg</t>
  </si>
  <si>
    <t>Doxycycline 30µg SUSCEPTIBILITY TESTING DISCS</t>
  </si>
  <si>
    <t>24BV-HC-G3-276</t>
  </si>
  <si>
    <t>PP2400088672</t>
  </si>
  <si>
    <t>Khoanh giấy kháng sinh Ertapenem</t>
  </si>
  <si>
    <t>Khoanh Giấy Được Tẩm Ertapenem Có Nồng Độ 10µg</t>
  </si>
  <si>
    <t>ERTAPENEM</t>
  </si>
  <si>
    <t>24BV-HC-G3-277</t>
  </si>
  <si>
    <t>CT1761B</t>
  </si>
  <si>
    <t>PP2400088674</t>
  </si>
  <si>
    <t>Khoanh giấy kháng sinh Erythromycin</t>
  </si>
  <si>
    <t>Khoanh Giấy Được Tẩm Erythromycin Có Nồng Độ 15Ug</t>
  </si>
  <si>
    <t>Erythromycin 15µg SUSCEPTIBILITY TESTING DISCS</t>
  </si>
  <si>
    <t>24BV-HC-G3-279</t>
  </si>
  <si>
    <t>PP2400088675</t>
  </si>
  <si>
    <t>Khoanh giấy kháng sinh Cefotaxime/ Clavulanic acid 30/10 µg</t>
  </si>
  <si>
    <t>Phát hiện Beta-lactamases phổ rộng ở Enterobacterales, Hộp gồm 3 bộ đôi các cartridge, mỗi cartridge 50 khoanh gồm: 3 cartridge chứa khoanh Cefotaxime 30µg, 3 cartridge chứa khoanh Cefotaxime 30µg + Clavulanic acid 10µg</t>
  </si>
  <si>
    <t>Cefotaxime/Clavulanic Acid 30/10µg
SUSCEPTIBILITY TESTING DISCS</t>
  </si>
  <si>
    <t>24BV-HC-G3-280</t>
  </si>
  <si>
    <t>PP2400088676</t>
  </si>
  <si>
    <t>Khoanh kháng sinh Ceftazidime 30µg + Clavulanic acid 10µg phát hiện ESBL</t>
  </si>
  <si>
    <t>Phát hiện Beta-lactamases phổ rộng ở Enterobacterales. Hộp gồm 3 bộ đôi các cartridge, mỗi cartridge 50 khoanh gồm: 3 cartridge chứa khoanh Ceftazidime 30µg, 3 cartridge chứa khoanh Ceftazidime 30µg + Clavulanic acid 10µg</t>
  </si>
  <si>
    <t>Ceftazidime/Clavulanic Acid 10/10µg SUSCEPTIBILITY TESTING DISCS</t>
  </si>
  <si>
    <t>24BV-HC-G3-281</t>
  </si>
  <si>
    <t>PP2400088677</t>
  </si>
  <si>
    <t>Khoanh giấy kháng sinh Meropenem</t>
  </si>
  <si>
    <t>Khoanh Giấy Được Tẩm Meropenem Có Nồng Độ 10µg</t>
  </si>
  <si>
    <t>Meropenem/Dipicilonic Acid 10/1000µg SUSCEPTIBILITY TESTING DISCS</t>
  </si>
  <si>
    <t>24BV-HC-G3-282</t>
  </si>
  <si>
    <t>PP2400088678</t>
  </si>
  <si>
    <t>Khoanh giấy Ticarcillin 75µg/ Acid Clavulanic 10µg.</t>
  </si>
  <si>
    <t>Hộp gồm 5 cartridge/ống/ tuýp nhựa, mỗi cartridge gồm 50 khoanh giấy đường kính 6mm được in một mã nhận dạng thích hợp dạng chữ hoặc số và được tẩm một lượng kháng sinh chính xác</t>
  </si>
  <si>
    <t>Ticarcillin/Clavulanic Acid 75/10µg SUSCEPTIBILITY TESTING DISCS</t>
  </si>
  <si>
    <t>24BV-HC-G3-283</t>
  </si>
  <si>
    <t>PP2400088679</t>
  </si>
  <si>
    <t>Khoanh giấy Cefoperazone làm kháng sinh đồ cho vi khuẩn</t>
  </si>
  <si>
    <t>Khoanh giấy được tẩm kháng sinh Cefoperazone nồng độ 75µg</t>
  </si>
  <si>
    <t>Cefoperazone 75µg SUSCEPTIBILITY TESTING DISCS</t>
  </si>
  <si>
    <t>24BV-HC-G3-284</t>
  </si>
  <si>
    <t>PP2400088680</t>
  </si>
  <si>
    <t>Khoanh giấy Colistin Sulphate làm kháng sinh đồ cho vi khuẩn</t>
  </si>
  <si>
    <t>Khoanh giấy đường kính 6mm được tẩm kháng sinh Colistin Sulphate 10µg</t>
  </si>
  <si>
    <t>Colistin 10µg SUSCEPTIBILITY TESTING DISCS</t>
  </si>
  <si>
    <t>24BV-HC-G3-285</t>
  </si>
  <si>
    <t>PP2400088681</t>
  </si>
  <si>
    <t>Khoanh giấy Azithromycin làm kháng sinh đồ cho vi khuẩn</t>
  </si>
  <si>
    <t>Khoanh giấy đường kính 6mm được tẩm kháng sinh Azithromycin 15µg</t>
  </si>
  <si>
    <t>Azithromycin 15µg SUSCEPTIBILITY TESTING DISCS</t>
  </si>
  <si>
    <t>24BV-HC-G3-286</t>
  </si>
  <si>
    <t>PP2400088682</t>
  </si>
  <si>
    <t>Etest Vancomycin ( VA 0.016-25)</t>
  </si>
  <si>
    <t xml:space="preserve">Thanh giấy xác định MIC chứa kháng sinh  Vancomycin nồng độ 0,016-256 µg/ml dùng để xác định nồng độ ức chế tối thiểu của Vancomycin với vi khuẩn khảo sát. 
Kháng sinh và thang đọc được in ở cả 2 mặt.
</t>
  </si>
  <si>
    <t>Thanh</t>
  </si>
  <si>
    <t>Vancomycin (0.016-256)µg/mL  MIC TESTING STRIP</t>
  </si>
  <si>
    <t>24BV-HC-G3-287</t>
  </si>
  <si>
    <t>PP2400088683</t>
  </si>
  <si>
    <t>Môi trường bột Mueller Hinton Agar</t>
  </si>
  <si>
    <t>Môi trường thử nghiệm nhạy cảm kháng sinh. Thành phần bao gồm: Beef, dehydrated infusion from, Casein hydrolysate, Starch, pH 7.3 ± 0.1.</t>
  </si>
  <si>
    <t>Gam</t>
  </si>
  <si>
    <t xml:space="preserve"> MUELLER HINTON AGAR</t>
  </si>
  <si>
    <t>24BV-HC-G3-288</t>
  </si>
  <si>
    <t>CM0337B</t>
  </si>
  <si>
    <t>PP2400088684</t>
  </si>
  <si>
    <t>Môi trường nuôi cấy Blood Agar Base</t>
  </si>
  <si>
    <t>Môi trường bột Blood Agar Base
Thành phần: Bột Lab-Lemco 10.0 g/l; Peptone neutralised 10.0 g/l; Sodium chloride 5.0 g/l; Agar 15.0 g/l
pH 7.3 ± 0.2</t>
  </si>
  <si>
    <t xml:space="preserve"> BLOOD AGAR BASE</t>
  </si>
  <si>
    <t>24BV-HC-G3-289</t>
  </si>
  <si>
    <t>CM0055B</t>
  </si>
  <si>
    <t>PP2400088685</t>
  </si>
  <si>
    <t>Môi trường nuôi cấy và phân lập các vi sinh vật khó mọc</t>
  </si>
  <si>
    <t xml:space="preserve">Môi Trường Đa Mục Đích Thích Hợp Nuôi Cấy Các Sinh Vật Khó Mọc.
Môi Trường Dạng Bột, Màu Rơm
Thành Phần (G/L): Special Peptone 23.0, Starch 1.0, Sodium Chloride 5.0, Agar 10.0
Ph: 7.3 ± 0.2 Tại 25°C
</t>
  </si>
  <si>
    <t xml:space="preserve"> COLUMBIA BLOOD AGAR BASE</t>
  </si>
  <si>
    <t>24BV-HC-G3-290</t>
  </si>
  <si>
    <t>CM0331B</t>
  </si>
  <si>
    <t>PP2400088686</t>
  </si>
  <si>
    <t>Môi trường thử nghiệm độ nhạy cảm kháng sinh</t>
  </si>
  <si>
    <t>Môi Trường Thử Nghiệm Tính Nhạy Cảm Kháng Sinh. Thành Phần (G/L): Beef, Dehydrated Infusion From 300.0, Casein Hydrolysate 17.5, Starch 1.5; Ph: 7.3 ±0.1 Tại 25°C</t>
  </si>
  <si>
    <t xml:space="preserve"> MUELLER HINTON BROTH</t>
  </si>
  <si>
    <t>24BV-HC-G3-291</t>
  </si>
  <si>
    <t>CM0405B</t>
  </si>
  <si>
    <t>PP2400088687</t>
  </si>
  <si>
    <t>Môi trường tạo màu để xác định mà định danh sơ bộ các tác nhân chính gây nhiễm trùng đường tiết niệu</t>
  </si>
  <si>
    <t xml:space="preserve">Môi Trường Nuôi Cấy Sinh Màu Để Định Danh Và Phân Biệt Tất Cả Các Vi Sinh Vật Chính Gây Nhiễm Trùng Đường Tiết Niệu (Utis).
Môi Trường Dạng Bột, Màu Rơm
Thành Phần (G/L): Peptone 15.0, Chromogenic Mix 26.3 , Agar 15.0
Ph: 6.8 ± 0.2 Tại 25°C
</t>
  </si>
  <si>
    <t xml:space="preserve"> BRILLIANCE UTI AGAR</t>
  </si>
  <si>
    <t>24BV-HC-G3-292</t>
  </si>
  <si>
    <t>CM0949C</t>
  </si>
  <si>
    <t>PP2400088688</t>
  </si>
  <si>
    <t>Môi trường chọn lọc phân biệt đặc biệt giữa coliforms và các vi khuẩn không lên men lactose với sự ức chế của vi khuẩn Gram dương</t>
  </si>
  <si>
    <t>- Một môi trường chọn lọc phân biệt đặc biệt giữa coliforms và các vi khuẩn không lên men lactose với sự ức chế của vi khuẩn Gram dương.
- Môi trường dạng bột
- Thành phần (g/l): Peptone 20.0, Lactose 10.0, Bile salts No.3 1.5, Sodium chloride 5.0, Neutral red 0.03, Crystal violet 0.001, Agar 15.0
- pH: 7.1 ±0.2 tại  25°C</t>
  </si>
  <si>
    <t xml:space="preserve"> MAC-CONKEY AGAR NO 3</t>
  </si>
  <si>
    <t>24BV-HC-G3-293</t>
  </si>
  <si>
    <t>CM0115B</t>
  </si>
  <si>
    <t>PP2400088689</t>
  </si>
  <si>
    <t>Sodium Hydroxide (NaOH)</t>
  </si>
  <si>
    <t>Naoh</t>
  </si>
  <si>
    <t>24BV-HC-G3-294</t>
  </si>
  <si>
    <t>NAOH</t>
  </si>
  <si>
    <t>Xilong/Trung Quốc</t>
  </si>
  <si>
    <t>Xilong</t>
  </si>
  <si>
    <t>PP2400088690</t>
  </si>
  <si>
    <t>Bộ nhuộm Gram</t>
  </si>
  <si>
    <t>Bộ nhuộm Gram dùng để thực hiện xét nghiệm nhuộm soi. Bao gồm 04 dung dịch thuốc nhuộm thành phần là Crystal Violet, Lugol, Decolor (alcohol-acetone) và Safranin</t>
  </si>
  <si>
    <t>MELAB- Color Gram Set (Bộ nhuộm Gram)</t>
  </si>
  <si>
    <t>24BV-HC-G3-295</t>
  </si>
  <si>
    <t>B100900</t>
  </si>
  <si>
    <t>Công ty cổ phần công nghệ Lavitec/Việt Nam</t>
  </si>
  <si>
    <t>Công ty cổ phần công nghệ Lavitec</t>
  </si>
  <si>
    <t>PP2400088691</t>
  </si>
  <si>
    <t>Bộ nhuộm</t>
  </si>
  <si>
    <t xml:space="preserve">Bộ Nhuộm Dùng Để Thực Hiện Xét Nghiệm Nhuộm Soi. Bao Gồm 03 Dung Dịch Thuốc Nhuộm Thành Phần Là Carbol Fuchsin, Alcohol Acid (Hydrochloric Acid In Ethanol) Và Methylene Blue
</t>
  </si>
  <si>
    <t xml:space="preserve">Bộ </t>
  </si>
  <si>
    <t>MELAB - Ziehl Neelsen Set (Bộ nhuộm Ziehl Neelsen)</t>
  </si>
  <si>
    <t>24BV-HC-G3-297</t>
  </si>
  <si>
    <t>B250902</t>
  </si>
  <si>
    <t>PP2400088692</t>
  </si>
  <si>
    <t>Test nhanh HCV</t>
  </si>
  <si>
    <t xml:space="preserve"> Phát Hiện Kháng Thể Đặc Hiệu Kháng Hcv Trong Mẫu Huyết Thanh, Huyết Tương, Máu Toàn Phần Người. Được Thiết Kế Để Sử Dụng Trong Quần Thể Có Tỷ Lệ Nhiễm Hcv Cao Hoặc Những Người Có Tiền Sử Phơi Nhiễm/Hành Vi Nhiễm Hcv Bao Gồm Cả Phụ Nữ Mang Thai.
- Độ Nhạy: 100%; Độ Đặc Hiệu: 99.4% (So Với Xét Nghiệm Xác Nhận Sử Dụng Rt-Pcr)
- Thời Gian Trả Kết Quả: 5 – 20 Phút
</t>
  </si>
  <si>
    <t>Rapid Anti-HCV Test</t>
  </si>
  <si>
    <t>24BV-HC-G3-300</t>
  </si>
  <si>
    <t>ITP01102-DS50</t>
  </si>
  <si>
    <t>InTec Products, Inc/Trung Quốc</t>
  </si>
  <si>
    <t>InTec Products, Inc</t>
  </si>
  <si>
    <t>PP2400088693</t>
  </si>
  <si>
    <t>Test nhanh chẩn đoán viêm gan A (HAV)</t>
  </si>
  <si>
    <t>Test thử Bioline™ HAV IgG/IgM được thiết kế để đồng thời phát hiện và phân biệt kháng thể IgG và IgM kháng vi rút viêm gan A ở huyết thanh hoặc huyết tương người. Test thử Bioline™ HAV IgG/IgM có 3 vạch được phủ sẵn trên bề mặt màng: “G” (vạch thử HAV IgG), “M” (vạch thử HAV IgM) và “C” (vạch chứng).</t>
  </si>
  <si>
    <t xml:space="preserve">Bioline™ HAV IgG/IgM </t>
  </si>
  <si>
    <t>24BV-HC-G3-301</t>
  </si>
  <si>
    <t>13FK10</t>
  </si>
  <si>
    <t>Abbott Diagnostics Korea Inc./Hàn Quốc</t>
  </si>
  <si>
    <t>Abbott Diagnostics Korea Inc.</t>
  </si>
  <si>
    <t>PP2400088695</t>
  </si>
  <si>
    <t>Huyết thanh mẫu</t>
  </si>
  <si>
    <t>Là các thuốc thử có sẵn dẫn xuất từ việc nuôi cấy tế bào chuột lai. Anti-A kháng thể đơn dòng dẫn xuất từ tế bào dòng lai (CCS) A500100 1,0ml. 
Anti-AB kháng thể đơn dòng dẫn xuất từ tế bào dòng lai (CCS) A-5E10; B-2D7 1,0ml. 
Anti-B kháng thể đơn dòng dẫn xuất từ tế bào dòng lai (CCS) B501100 1,0ml
Hiệu giá &gt; 1:256. Độ đặc hiệu 100%. Độ chính xác 100%</t>
  </si>
  <si>
    <t>Anti A
Anti AB
Anti B</t>
  </si>
  <si>
    <t>24BV-HC-G3-303</t>
  </si>
  <si>
    <t>810001, 810002
814001, 814002
816001, 816002</t>
  </si>
  <si>
    <t>Spectrum Diagnostics , Ai Cập</t>
  </si>
  <si>
    <t xml:space="preserve">Spectrum Diagnostics </t>
  </si>
  <si>
    <t>PP2400088696</t>
  </si>
  <si>
    <t>Test nhanh chẩn đoán bệnh cúm A+B</t>
  </si>
  <si>
    <t>Test nhanh chẩn đoán cúm A, B
Thành phần:
Hộp đựng
Chất pha loãng (Mẫu chất pha loãng)
Hiệu quả chẩn đoán Cúm A:
- Độ nhạy tương quan: 100%.
- Độ đặc hiệu tương quan: 99,22%
- Độ chính xác tương quan: 99,38%
Hiệu quả chẩn đoán Cúm B:
- Độ nhạy tương quan: 100%.
- Độ đặc hiệu tương quan: 99,61%
- Độ chính xác tương quan: 99,67%
Độ chính xác ngẫu nhiên lặp: &gt;99%</t>
  </si>
  <si>
    <t>Flowflex Influenza A/B Rapid Test</t>
  </si>
  <si>
    <t>24BV-HC-G3-304</t>
  </si>
  <si>
    <t>L031-119A5</t>
  </si>
  <si>
    <t>ACON Biotech (Hangzhou) Co., Ltd. Trung Quốc</t>
  </si>
  <si>
    <t>ACON Biotech (Hangzhou) Co., Ltd.</t>
  </si>
  <si>
    <t>PP2400088697</t>
  </si>
  <si>
    <t>Hoá chất định danh nhóm máu D</t>
  </si>
  <si>
    <t>Kháng thể đơn dòng có dẫn xuất từ tế bào dòng lai (CCS) Anti-D BS225 1,0ml. Hiệu giá &gt; 1:256. Độ đặc hiệu 100%. Độ chính xác 100%</t>
  </si>
  <si>
    <t>Anti D (IgM+IgG)</t>
  </si>
  <si>
    <t>24BV-HC-G3-307</t>
  </si>
  <si>
    <t>822001
822002</t>
  </si>
  <si>
    <t>PP2400088698</t>
  </si>
  <si>
    <t>Test định tính và bán định lượng Carbon RPR</t>
  </si>
  <si>
    <t>Xét nghiệm định tính và bán định lượng Carbon RPR trong huyết thanh hoặc huyết tương. Thành phần:
Buffer sodium/ potassium phosphate   10 mM
Choline chloride       10.0 %
Lipids         0.12 %
Charcoal         0.02 %
EDTA         12.5 mM
Chất bảo quản và chất ổn định
Đối chứng dương: Huyết thanh của người, phản ứng chống lại các kháng nguyên Carbon RPR.
Đối chứng âm: huyết thanh động vật non-reactive</t>
  </si>
  <si>
    <t>RPR CARBON</t>
  </si>
  <si>
    <t>24BV-HC-G3-308</t>
  </si>
  <si>
    <t>40131</t>
  </si>
  <si>
    <t xml:space="preserve">Tây Ban Nha </t>
  </si>
  <si>
    <t xml:space="preserve">Chemelex </t>
  </si>
  <si>
    <t>PP2400088699</t>
  </si>
  <si>
    <t>Test nhanh chẩn đoán viêm gan C</t>
  </si>
  <si>
    <t>Phát hiện kháng thể đặc hiệu kháng HCV trong mẫu huyết thanh, huyết tương, máu toàn phần người. Được thiết kế để sử dụng trong quần thể có tỷ lệ nhiễm HCV cao hoặc những người có tiền sử phơi nhiễm/hành vi nhiễm HCV bao gồm cả phụ nữ mang thai.
- Độ nhạy: 100%; Độ đặc hiệu: 99.4% (so với xét nghiệm xác nhận sử dụng RT-PCR)
- 1 test thử bao gồm: Phức hợp vàng: Protein A – chất keo vàng (1,0±0,2 μg), vạch thử: Kháng nguyên HCV tái tổ hợp (lõi, NS3, NS4, NS5) (1,5±0,3 μg), vạch chứng: Globulin miễn dịch dê kháng người (2,0±0,4 μg)
- Không có phản ứng chéo với các mẫu Kháng thể HBs, CMV, HIV, Giang mai, Xoắn khuẩn Borrelia burgdorferi, EBV, HTLV, Ký sinh trùng Toxoplasma, Chlamydia, HBsAg, Cúm, Trypanosoma cruzi I /II</t>
  </si>
  <si>
    <t>Bioline™ HCV</t>
  </si>
  <si>
    <t>24BV-HC-G3-309</t>
  </si>
  <si>
    <t>02FK11</t>
  </si>
  <si>
    <t>PP2400088700</t>
  </si>
  <si>
    <t>Test chẩn đoán nhanh cúm A, B</t>
  </si>
  <si>
    <t>Test chẩn đoán nhanh cúm A, B; Độ nhạy; 91.8%, Độ đặc hiệu: 99% so với phương pháp nuôi cấy vi rút và RT-PCR. Tỷ lệ tương quan so với với nuôi cấy vi rút và/hoặc RT-PCR là 96.6 %. Độ nhạy phân tích được thiết lập bằng cách sử dụng tổng số 14 chủng vi rút cúm gây dịch ở người: (9 cúm A và 5 cúm B).</t>
  </si>
  <si>
    <t xml:space="preserve">Bioline™ INFLUENZA ANTIGEN </t>
  </si>
  <si>
    <t>24BV-HC-G3-310</t>
  </si>
  <si>
    <t>19FK12</t>
  </si>
  <si>
    <t>PP2400088702</t>
  </si>
  <si>
    <t>Dung dịch cố định mô bệnh phẩm trong XN Giải phẫu bệnh</t>
  </si>
  <si>
    <t>AndehytFormic (Formaldehyde)</t>
  </si>
  <si>
    <t>Formaldehyde Solutions</t>
  </si>
  <si>
    <t>24BV-HC-G3-312</t>
  </si>
  <si>
    <t>PP2400088703</t>
  </si>
  <si>
    <t>Thuốc nhuộm Giemsa</t>
  </si>
  <si>
    <t>Thuốc Nhuộm Vi Sinh Giemsa</t>
  </si>
  <si>
    <t xml:space="preserve">Lít </t>
  </si>
  <si>
    <t>Giemsa</t>
  </si>
  <si>
    <t>24BV-HC-G3-313</t>
  </si>
  <si>
    <t>Quimica Clinica Aplicada, S.A – Tây Ban Nha</t>
  </si>
  <si>
    <t>Quimica Clinica Aplicada, S.A</t>
  </si>
  <si>
    <t>PP2400088704</t>
  </si>
  <si>
    <t>Hóa chất nhuộm các cấu trúc của mô và tế bào</t>
  </si>
  <si>
    <t>Hóa chất nhuộm các cấu trúc của mô và tế bào giúp hiển thị protein, mô liên kết, các sợi và keratin trong mẫu </t>
  </si>
  <si>
    <t>Hộp</t>
  </si>
  <si>
    <t>Thuốc nhuộm tiêu bản Eosin</t>
  </si>
  <si>
    <t>24BV-HC-G3-314</t>
  </si>
  <si>
    <t>Richard-Allan Scientific LLC (a subsidiary of Epredia)/Mỹ</t>
  </si>
  <si>
    <t>Richard-Allan Scientific LLC (a subsidiary of Epredia)</t>
  </si>
  <si>
    <t>PP2400088705</t>
  </si>
  <si>
    <t>Hóa chất nhuộm nhân tế bào, mô tế bào</t>
  </si>
  <si>
    <t xml:space="preserve">Hoá Chất Chuyên Dùng Để Nhuộm Cho Các Quy Trình Nhuộm Mô Tế Bào.
Hoá Chất Hoạt Tính : Hematoxylin 4.7%, Alum Ammonium Sulfate 94.8%
+ Hematoxylin B: Tối thiểu 46.8 gam/Lọ
+ Hematoxylin A: Tối thiểu 53.6 gam/Lọ
</t>
  </si>
  <si>
    <t>Thuốc nhuộm tiêu bản Hematoxylin</t>
  </si>
  <si>
    <t>24BV-HC-G3-315</t>
  </si>
  <si>
    <t>PP2400088706</t>
  </si>
  <si>
    <t>Nến hạt tinh khiết</t>
  </si>
  <si>
    <t>Dùng để vùi mẫu bệnh phẩm, cho xét nghiệm mô bệnh học, paraffin waxes and hydrocarbon waxes (78 - 80%), 2,6 ditert butyl p cresol (14-16%), microcrystalline (4-5%)</t>
  </si>
  <si>
    <t>gam</t>
  </si>
  <si>
    <t>Sáp Paraffin để cố định mẫu/ Paraffin Type 6</t>
  </si>
  <si>
    <t>24BV-HC-G3-316</t>
  </si>
  <si>
    <t>PP2400088707</t>
  </si>
  <si>
    <t>Iode kim loại</t>
  </si>
  <si>
    <t>Iodine</t>
  </si>
  <si>
    <t>24BV-HC-G3-317</t>
  </si>
  <si>
    <t>PP2400088708</t>
  </si>
  <si>
    <t>Kali Iodua</t>
  </si>
  <si>
    <t>Potassium Iodide</t>
  </si>
  <si>
    <t>24BV-HC-G3-318</t>
  </si>
  <si>
    <t>PP2400088709</t>
  </si>
  <si>
    <t>Dầu Parafil</t>
  </si>
  <si>
    <t>Dầu trắng, trơn, không mùi</t>
  </si>
  <si>
    <t>Dầu parafiin</t>
  </si>
  <si>
    <t>24BV-HC-G3-319</t>
  </si>
  <si>
    <t>Panama /Ấn Độ</t>
  </si>
  <si>
    <t>Panama</t>
  </si>
  <si>
    <t>PP2400088710</t>
  </si>
  <si>
    <t>Giấy in nhiệt máy sinh hóa huyết học</t>
  </si>
  <si>
    <t>Kích thước 50mm*45m, chất liệu bằng giấy trắng in nhiệt</t>
  </si>
  <si>
    <t>Cuộn</t>
  </si>
  <si>
    <t>24BV-HC-G3-320</t>
  </si>
  <si>
    <t>K50X45</t>
  </si>
  <si>
    <t>Hải Anh/Việt Nam</t>
  </si>
  <si>
    <t>Hải Anh</t>
  </si>
  <si>
    <t>PP2400088712</t>
  </si>
  <si>
    <t>Citric Acid</t>
  </si>
  <si>
    <t>Thành phần chính: Acid Citric (C6H8O7). Bao gói bằng nhựa PP, trong cùng có lớp PE. Khối lượng tịnh tối thiểu 25kg/bao</t>
  </si>
  <si>
    <t>g</t>
  </si>
  <si>
    <t>Citric acid monohydrate</t>
  </si>
  <si>
    <t>24BV-HC-G3-322</t>
  </si>
  <si>
    <t>BP2009/E330 8-40 MESH</t>
  </si>
  <si>
    <t>Shandong ensign industry Co.,LD</t>
  </si>
  <si>
    <t>PP2400088713</t>
  </si>
  <si>
    <t>Cồn tuyệt đối</t>
  </si>
  <si>
    <t>Ethanol 99%</t>
  </si>
  <si>
    <t>24BV-HC-G3-323</t>
  </si>
  <si>
    <t>Thuận Phát</t>
  </si>
  <si>
    <t>CÔNG TY TNHH THIẾT BỊ Y TẾ VÀ DƯỢC PHẨM AN PHÚC</t>
  </si>
  <si>
    <t>PP2400088714</t>
  </si>
  <si>
    <t>Muối viên ( Muối tái sinh)</t>
  </si>
  <si>
    <t>• Công thức hóa học: NaCl
• Hàm lượng: 99.5%
• Ngoại quan: tồn tại ở dạng viên nén màu trắng, hòa tan tốt trong nước có vị mặn.</t>
  </si>
  <si>
    <t>Kg</t>
  </si>
  <si>
    <t>Muối viên</t>
  </si>
  <si>
    <t>24BV-HC-G3-324</t>
  </si>
  <si>
    <t>Jay Shree Chamunda Chemicals/Ấn Độ</t>
  </si>
  <si>
    <t>Jay Shree Chamunda Chemicals</t>
  </si>
  <si>
    <t>PP2400088715</t>
  </si>
  <si>
    <t>Cồn sát trùng 90 độ</t>
  </si>
  <si>
    <t>Cồn 90 độ, trong suốt, không màu, có mùi đặc trưng</t>
  </si>
  <si>
    <t>24BV-HC-G3-325</t>
  </si>
  <si>
    <t>Cồn 90</t>
  </si>
  <si>
    <t>PP2400088716</t>
  </si>
  <si>
    <t>Cloramin B</t>
  </si>
  <si>
    <t>Hóa chất khử khuẩn, khử trùng Cloramin B</t>
  </si>
  <si>
    <t>kg</t>
  </si>
  <si>
    <t>24BV-HC-G3-326</t>
  </si>
  <si>
    <t>Thuận Phát/Việt nam</t>
  </si>
  <si>
    <t>Jinxi/Trung Quốc</t>
  </si>
  <si>
    <t>PP2400088717</t>
  </si>
  <si>
    <t>Tinh dầu xả</t>
  </si>
  <si>
    <t>Tinh dầu chiết tách từ cây xả</t>
  </si>
  <si>
    <t>Dầu sả</t>
  </si>
  <si>
    <t>24BV-HC-G3-327</t>
  </si>
  <si>
    <t>Thông số kỹ thuật trong HSMT</t>
  </si>
  <si>
    <t>Mã định danh nhà thầu</t>
  </si>
  <si>
    <t>Quy cách đóng gói</t>
  </si>
  <si>
    <t>400 Test/Hộp</t>
  </si>
  <si>
    <t>4 Bộ/Hộp</t>
  </si>
  <si>
    <t>BV661822/
XN Check L1</t>
  </si>
  <si>
    <t>AK060533/
XN Check L2</t>
  </si>
  <si>
    <t>BR875289/
XN Check L3</t>
  </si>
  <si>
    <t>ZPPAL337564/ Lysercell WDF-210A</t>
  </si>
  <si>
    <t>ZPPBL121531/
Lysercell WNR-210A</t>
  </si>
  <si>
    <t>ZPPCT661628/
Cellpack DCL</t>
  </si>
  <si>
    <t>P90411317/
Sulfolyser</t>
  </si>
  <si>
    <t xml:space="preserve">CV377552/
Fluorocell WDF </t>
  </si>
  <si>
    <t>CP066715/
Fluorocell WNR</t>
  </si>
  <si>
    <t>200 test/túi</t>
  </si>
  <si>
    <t>24 card/hộp</t>
  </si>
  <si>
    <t>250ml/chai</t>
  </si>
  <si>
    <t>01. Hóa chất, vật tư xét nghiệm phù hợp để sử dụng trên hệ thống xét nghiệm sinh hóa tự động cobas c - roche</t>
  </si>
  <si>
    <t>02. Hóa chất, vật tư  xét nghiệm phù hợp để sử dụng trên hệ thống xét nghiệm miễn dịch tự động cobas e - roche</t>
  </si>
  <si>
    <t>03. Hóa chất, vật tư xét nghiệm phù hợp để sử dụng trên hệ thống phân tích nước tiểu cobas u - roche</t>
  </si>
  <si>
    <t>04. Hoá chất, vật tư xét nghiệm phù hợp để sử dụng trên máy xét nghiệm sinh hoá tự động model au580 và au680 hãng sx: beckman coulter</t>
  </si>
  <si>
    <t>05. Hoá chất, vật tư xét nghiệm phù hợp để sử dụng trên máy miễn dịch access dxi800 - beckman coulter</t>
  </si>
  <si>
    <t>06. Hóa chất xét nghiệm hba1c phù hợp để sử dụng trên máy premier hb9210</t>
  </si>
  <si>
    <t>07. Hóa chất, vật tư xét nghiệm phù hợp để sử dụng trên hệ thống xét nghiệm nat s 201 - roche</t>
  </si>
  <si>
    <t>08. Hóa chất phù hợp để sử dụng trên máy phân tích nhóm máu</t>
  </si>
  <si>
    <t>10. Hóa chất, vật tư xét nghiệm phù hợp để sử dụng trên máy xét nghiệm huyết học dxh800 hãng beckman coulter</t>
  </si>
  <si>
    <t>11. Hoá chất, vật tư xét nghiệm phù hợp để sử dụng trên máy đông máu acl top 550 cts và acl 7000 hãng instrumentation.</t>
  </si>
  <si>
    <t>12. Hóa chất, vật tư xét nghiệm phù hợp để sử dụng trên hệ thống pcr bán tự động máy bio rad cfx96</t>
  </si>
  <si>
    <t>13. Hoá chất, vật tư xét nghiệm phù hợp để sử dụng trên máy khí máu rapidpoint 500e</t>
  </si>
  <si>
    <t>14. Test thử nước tiểu phù hợp để sử dụng cho máy phân tích nước tiểu labumat 2</t>
  </si>
  <si>
    <t>15. Hoá chất, vật tư xét nghiệm phù hợp để sử dụng trên máy huyết học model: xn1000 sysmex</t>
  </si>
  <si>
    <t>16. Hóa chất phù hợp để sử dụng cho hệ thống Elisa</t>
  </si>
  <si>
    <t>17. Test thử đường huyết sử dụng được cho máy thử đường huyết onetouch verio hospital của hãng johnson &amp; johnson lifescan</t>
  </si>
  <si>
    <t>18. Hóa chất, vật tư xét nghiệm phù hợp để sử dụng cho máy MATRIX GELSYSTEM.</t>
  </si>
  <si>
    <t>19. Khoanh giấy/ thanh test dùng trong vi sinh</t>
  </si>
  <si>
    <t>20. Môi trường nuôi cấy</t>
  </si>
  <si>
    <t>21. Hóa chất, vật tư xét nghiệm khác</t>
  </si>
  <si>
    <t>09. Hoá chất, vật tư xét nghiệm phù hợp để sử dụng trên máy miễn dịch liaison xl</t>
  </si>
  <si>
    <t>Tổng cộng</t>
  </si>
  <si>
    <t>(Kèm theo Báo cáo số 2728/BC-BVĐKT ngày 05/08/2024 của Giám đốc Bệnh viện  Đa khoa tỉnh Thanh Hoá)</t>
  </si>
  <si>
    <t>DANH MỤC HÀNG HOÁ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</si>
</sst>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_-* #,##0\ _₫_-;\-* #,##0\ _₫_-;_-* &quot;-&quot;??\ _₫_-;_-@_-"/>
    <numFmt numFmtId="166" formatCode="_-* #,##0.00\ _₫_-;\-* #,##0.00\ _₫_-;_-* &quot;-&quot;??\ _₫_-;_-@_-"/>
    <numFmt numFmtId="167" formatCode="_-* #,##0.0_-;\-* #,##0.0_-;_-* &quot;-&quot;??_-;_-@_-"/>
  </numFmts>
  <fonts count="39" x14ac:knownFonts="1">
    <font>
      <sz val="11"/>
      <color theme="1"/>
      <name val="Arial"/>
      <family val="2"/>
      <scheme val="minor"/>
    </font>
    <font>
      <b/>
      <sz val="12"/>
      <color rgb="FF000000"/>
      <name val="Times New Roman"/>
      <family val="1"/>
    </font>
    <font>
      <sz val="12"/>
      <color rgb="FF000000"/>
      <name val="Times New Roman"/>
      <family val="1"/>
    </font>
    <font>
      <b/>
      <sz val="12"/>
      <color rgb="FFFF0000"/>
      <name val="Times New Roman"/>
      <family val="1"/>
    </font>
    <font>
      <sz val="11"/>
      <color theme="1"/>
      <name val="Arial"/>
      <family val="2"/>
      <scheme val="minor"/>
    </font>
    <font>
      <sz val="12"/>
      <color rgb="FF000000"/>
      <name val="Times New Roman"/>
      <family val="1"/>
    </font>
    <font>
      <b/>
      <sz val="12"/>
      <color rgb="FF000000"/>
      <name val="Times New Roman"/>
      <family val="1"/>
      <scheme val="major"/>
    </font>
    <font>
      <sz val="12"/>
      <color rgb="FF000000"/>
      <name val="Times New Roman"/>
      <family val="1"/>
      <scheme val="major"/>
    </font>
    <font>
      <sz val="11"/>
      <color theme="1"/>
      <name val="Times New Roman"/>
      <family val="1"/>
      <scheme val="major"/>
    </font>
    <font>
      <b/>
      <sz val="13"/>
      <color theme="1"/>
      <name val="Times New Roman"/>
      <family val="1"/>
      <scheme val="major"/>
    </font>
    <font>
      <sz val="9"/>
      <color indexed="81"/>
      <name val="Segoe UI"/>
      <family val="2"/>
    </font>
    <font>
      <b/>
      <sz val="9"/>
      <color indexed="81"/>
      <name val="Segoe UI"/>
      <family val="2"/>
    </font>
    <font>
      <sz val="5"/>
      <color rgb="FF000000"/>
      <name val="Times New Roman"/>
      <family val="1"/>
    </font>
    <font>
      <b/>
      <sz val="5"/>
      <color theme="1"/>
      <name val="Times New Roman"/>
      <family val="1"/>
      <scheme val="major"/>
    </font>
    <font>
      <sz val="5"/>
      <color theme="1"/>
      <name val="Arial"/>
      <family val="2"/>
      <scheme val="minor"/>
    </font>
    <font>
      <sz val="8"/>
      <name val="Arial"/>
      <family val="2"/>
      <scheme val="minor"/>
    </font>
    <font>
      <b/>
      <sz val="12"/>
      <color rgb="FFFF0000"/>
      <name val="Times New Roman"/>
      <family val="1"/>
    </font>
    <font>
      <sz val="12"/>
      <color rgb="FFFF0000"/>
      <name val="Times New Roman"/>
      <family val="1"/>
    </font>
    <font>
      <sz val="12"/>
      <color rgb="FFFF0000"/>
      <name val="Times New Roman"/>
      <family val="1"/>
      <scheme val="major"/>
    </font>
    <font>
      <sz val="11"/>
      <color rgb="FFFF0000"/>
      <name val="Times New Roman"/>
      <family val="1"/>
      <scheme val="major"/>
    </font>
    <font>
      <sz val="11"/>
      <color rgb="FFFF0000"/>
      <name val="Arial"/>
      <family val="2"/>
      <scheme val="minor"/>
    </font>
    <font>
      <sz val="5"/>
      <color rgb="FFFF0000"/>
      <name val="Times New Roman"/>
      <family val="1"/>
    </font>
    <font>
      <b/>
      <sz val="12"/>
      <color rgb="FF000000"/>
      <name val="Times New Roman"/>
      <family val="1"/>
    </font>
    <font>
      <sz val="13"/>
      <color theme="1"/>
      <name val="Times New Roman"/>
      <family val="1"/>
      <scheme val="major"/>
    </font>
    <font>
      <sz val="10"/>
      <color theme="1"/>
      <name val="Times New Roman"/>
      <family val="1"/>
    </font>
    <font>
      <sz val="11"/>
      <color theme="1"/>
      <name val="Arial"/>
      <family val="2"/>
      <charset val="163"/>
      <scheme val="minor"/>
    </font>
    <font>
      <sz val="12"/>
      <color theme="1"/>
      <name val="Times New Roman"/>
      <family val="1"/>
    </font>
    <font>
      <sz val="5"/>
      <color theme="1"/>
      <name val="Times New Roman"/>
      <family val="1"/>
    </font>
    <font>
      <sz val="12"/>
      <color theme="1"/>
      <name val="Times New Roman"/>
      <family val="1"/>
      <scheme val="major"/>
    </font>
    <font>
      <sz val="8"/>
      <color theme="1"/>
      <name val="Times New Roman"/>
      <family val="1"/>
      <scheme val="major"/>
    </font>
    <font>
      <sz val="11"/>
      <name val="Arial"/>
      <family val="2"/>
      <scheme val="minor"/>
    </font>
    <font>
      <sz val="8"/>
      <name val="Times New Roman"/>
      <family val="1"/>
      <scheme val="major"/>
    </font>
    <font>
      <b/>
      <sz val="8"/>
      <name val="Times New Roman"/>
      <family val="1"/>
      <scheme val="major"/>
    </font>
    <font>
      <sz val="8"/>
      <color rgb="FFFF0000"/>
      <name val="Times New Roman"/>
      <family val="1"/>
      <scheme val="major"/>
    </font>
    <font>
      <sz val="8"/>
      <color rgb="FFFF0000"/>
      <name val="Times New Roman"/>
      <family val="1"/>
    </font>
    <font>
      <b/>
      <sz val="8"/>
      <name val="Times New Roman"/>
      <family val="1"/>
    </font>
    <font>
      <sz val="7"/>
      <name val="Times New Roman"/>
      <family val="1"/>
      <scheme val="major"/>
    </font>
    <font>
      <sz val="8"/>
      <name val="Times New Roman"/>
      <family val="1"/>
    </font>
    <font>
      <i/>
      <sz val="12"/>
      <name val="Times New Roman"/>
      <family val="1"/>
      <scheme val="major"/>
    </font>
  </fonts>
  <fills count="11">
    <fill>
      <patternFill patternType="none"/>
    </fill>
    <fill>
      <patternFill patternType="gray125"/>
    </fill>
    <fill>
      <patternFill patternType="solid">
        <fgColor rgb="FFEEEEEE"/>
        <bgColor auto="1"/>
      </patternFill>
    </fill>
    <fill>
      <patternFill patternType="solid">
        <fgColor theme="6" tint="0.79998168889431442"/>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9"/>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s>
  <cellStyleXfs count="3">
    <xf numFmtId="0" fontId="0" fillId="0" borderId="0"/>
    <xf numFmtId="43" fontId="4" fillId="0" borderId="0" applyFont="0" applyFill="0" applyBorder="0" applyAlignment="0" applyProtection="0"/>
    <xf numFmtId="166" fontId="25" fillId="0" borderId="0" applyFont="0" applyFill="0" applyBorder="0" applyAlignment="0" applyProtection="0"/>
  </cellStyleXfs>
  <cellXfs count="173">
    <xf numFmtId="0" fontId="0" fillId="0" borderId="0" xfId="0"/>
    <xf numFmtId="0" fontId="1"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3" fillId="2" borderId="1" xfId="0" applyFont="1" applyFill="1" applyBorder="1" applyAlignment="1">
      <alignment horizontal="center" vertical="center" wrapText="1"/>
    </xf>
    <xf numFmtId="0" fontId="5" fillId="0" borderId="1" xfId="0" applyFont="1" applyBorder="1"/>
    <xf numFmtId="0" fontId="0" fillId="0" borderId="0" xfId="0"/>
    <xf numFmtId="0" fontId="5" fillId="0" borderId="1" xfId="0" applyFont="1" applyBorder="1" applyAlignment="1">
      <alignment horizontal="center" vertical="center"/>
    </xf>
    <xf numFmtId="0" fontId="5" fillId="0" borderId="1" xfId="0" applyFont="1" applyBorder="1"/>
    <xf numFmtId="164" fontId="0" fillId="0" borderId="0" xfId="1" applyNumberFormat="1" applyFont="1"/>
    <xf numFmtId="164" fontId="1" fillId="2" borderId="1" xfId="1" applyNumberFormat="1" applyFont="1" applyFill="1" applyBorder="1" applyAlignment="1">
      <alignment horizontal="center" vertical="center" wrapText="1"/>
    </xf>
    <xf numFmtId="164" fontId="5" fillId="0" borderId="1" xfId="1" applyNumberFormat="1" applyFont="1" applyBorder="1"/>
    <xf numFmtId="0" fontId="5" fillId="0" borderId="1" xfId="0" applyFont="1" applyBorder="1" applyAlignment="1">
      <alignment wrapText="1"/>
    </xf>
    <xf numFmtId="0" fontId="0" fillId="0" borderId="0" xfId="0" applyAlignment="1">
      <alignment wrapText="1"/>
    </xf>
    <xf numFmtId="0" fontId="5" fillId="0" borderId="1" xfId="0" applyFont="1" applyBorder="1" applyAlignment="1">
      <alignment horizontal="center"/>
    </xf>
    <xf numFmtId="0" fontId="0" fillId="0" borderId="0" xfId="0" applyAlignment="1">
      <alignment horizontal="center"/>
    </xf>
    <xf numFmtId="0" fontId="6" fillId="2" borderId="1" xfId="0" applyFont="1" applyFill="1" applyBorder="1" applyAlignment="1">
      <alignment horizontal="center" vertical="center" wrapText="1"/>
    </xf>
    <xf numFmtId="0" fontId="7" fillId="0" borderId="1" xfId="0" applyFont="1" applyBorder="1" applyAlignment="1">
      <alignment horizontal="center"/>
    </xf>
    <xf numFmtId="0" fontId="8" fillId="0" borderId="1" xfId="0" applyFont="1" applyBorder="1" applyAlignment="1">
      <alignment horizontal="center"/>
    </xf>
    <xf numFmtId="0" fontId="7" fillId="0" borderId="1" xfId="0" applyFont="1" applyFill="1" applyBorder="1" applyAlignment="1">
      <alignment horizontal="center"/>
    </xf>
    <xf numFmtId="0" fontId="8" fillId="0" borderId="1" xfId="0" applyFont="1" applyBorder="1" applyAlignment="1">
      <alignment horizontal="center" wrapText="1"/>
    </xf>
    <xf numFmtId="0" fontId="9" fillId="3" borderId="1" xfId="0" applyFont="1" applyFill="1" applyBorder="1" applyAlignment="1">
      <alignment horizontal="center" vertical="center"/>
    </xf>
    <xf numFmtId="0" fontId="9" fillId="0" borderId="0" xfId="0" applyFont="1" applyAlignment="1">
      <alignment horizontal="center" vertical="center"/>
    </xf>
    <xf numFmtId="0" fontId="9" fillId="3" borderId="2" xfId="0" applyFont="1" applyFill="1" applyBorder="1" applyAlignment="1">
      <alignment horizontal="centerContinuous" vertical="center"/>
    </xf>
    <xf numFmtId="0" fontId="9" fillId="3" borderId="3" xfId="0" applyFont="1" applyFill="1" applyBorder="1" applyAlignment="1">
      <alignment horizontal="centerContinuous" vertical="center"/>
    </xf>
    <xf numFmtId="0" fontId="9" fillId="3" borderId="4" xfId="0" applyFont="1" applyFill="1" applyBorder="1" applyAlignment="1">
      <alignment horizontal="centerContinuous" vertical="center" wrapText="1"/>
    </xf>
    <xf numFmtId="0" fontId="9" fillId="4" borderId="2" xfId="0" applyFont="1" applyFill="1" applyBorder="1" applyAlignment="1">
      <alignment horizontal="centerContinuous" vertical="center" wrapText="1"/>
    </xf>
    <xf numFmtId="0" fontId="9" fillId="4" borderId="3" xfId="0" applyFont="1" applyFill="1" applyBorder="1" applyAlignment="1">
      <alignment horizontal="centerContinuous" vertical="center" wrapText="1"/>
    </xf>
    <xf numFmtId="0" fontId="9" fillId="4" borderId="3" xfId="0" applyFont="1" applyFill="1" applyBorder="1" applyAlignment="1">
      <alignment horizontal="centerContinuous" vertical="center"/>
    </xf>
    <xf numFmtId="164" fontId="9" fillId="4" borderId="3" xfId="1" applyNumberFormat="1" applyFont="1" applyFill="1" applyBorder="1" applyAlignment="1">
      <alignment horizontal="centerContinuous" vertical="center"/>
    </xf>
    <xf numFmtId="0" fontId="9" fillId="4" borderId="4" xfId="0" applyFont="1" applyFill="1" applyBorder="1" applyAlignment="1">
      <alignment horizontal="centerContinuous" vertical="center" wrapText="1"/>
    </xf>
    <xf numFmtId="0" fontId="12" fillId="0" borderId="1" xfId="0" applyFont="1" applyBorder="1" applyAlignment="1">
      <alignment wrapText="1"/>
    </xf>
    <xf numFmtId="0" fontId="13" fillId="4" borderId="3" xfId="0" applyFont="1" applyFill="1" applyBorder="1" applyAlignment="1">
      <alignment horizontal="centerContinuous" vertical="center" wrapText="1"/>
    </xf>
    <xf numFmtId="0" fontId="14" fillId="0" borderId="0" xfId="0" applyFont="1" applyAlignment="1">
      <alignment wrapText="1"/>
    </xf>
    <xf numFmtId="0" fontId="9" fillId="5" borderId="0" xfId="0" applyFont="1" applyFill="1" applyAlignment="1">
      <alignment horizontal="centerContinuous" vertical="center"/>
    </xf>
    <xf numFmtId="0" fontId="16" fillId="2" borderId="1" xfId="0" applyFont="1" applyFill="1" applyBorder="1" applyAlignment="1">
      <alignment horizontal="center" vertical="center" wrapText="1"/>
    </xf>
    <xf numFmtId="0" fontId="9" fillId="6" borderId="0" xfId="0" applyFont="1" applyFill="1" applyAlignment="1">
      <alignment horizontal="centerContinuous" vertical="center"/>
    </xf>
    <xf numFmtId="0" fontId="0" fillId="0" borderId="1" xfId="0" applyBorder="1"/>
    <xf numFmtId="0" fontId="17" fillId="0" borderId="1" xfId="0" applyFont="1" applyBorder="1" applyAlignment="1">
      <alignment wrapText="1"/>
    </xf>
    <xf numFmtId="0" fontId="18" fillId="0" borderId="1" xfId="0" applyFont="1" applyBorder="1" applyAlignment="1">
      <alignment horizontal="center"/>
    </xf>
    <xf numFmtId="0" fontId="19" fillId="0" borderId="1" xfId="0" applyFont="1" applyBorder="1" applyAlignment="1">
      <alignment horizontal="center"/>
    </xf>
    <xf numFmtId="0" fontId="19" fillId="0" borderId="1" xfId="0" applyFont="1" applyBorder="1" applyAlignment="1">
      <alignment horizontal="center" wrapText="1"/>
    </xf>
    <xf numFmtId="0" fontId="20" fillId="0" borderId="1" xfId="0" applyFont="1" applyBorder="1"/>
    <xf numFmtId="0" fontId="20" fillId="0" borderId="0" xfId="0" applyFont="1"/>
    <xf numFmtId="0" fontId="17" fillId="0" borderId="1" xfId="0" applyFont="1" applyBorder="1"/>
    <xf numFmtId="0" fontId="17" fillId="0" borderId="1" xfId="0" applyFont="1" applyBorder="1" applyAlignment="1">
      <alignment horizontal="center"/>
    </xf>
    <xf numFmtId="164" fontId="17" fillId="0" borderId="1" xfId="1" applyNumberFormat="1" applyFont="1" applyBorder="1"/>
    <xf numFmtId="0" fontId="18" fillId="0" borderId="1" xfId="0" applyFont="1" applyFill="1" applyBorder="1" applyAlignment="1">
      <alignment horizontal="center"/>
    </xf>
    <xf numFmtId="0" fontId="7" fillId="0" borderId="5" xfId="0" applyFont="1" applyFill="1" applyBorder="1" applyAlignment="1">
      <alignment horizontal="center"/>
    </xf>
    <xf numFmtId="0" fontId="7" fillId="0" borderId="5" xfId="0" applyFont="1" applyBorder="1" applyAlignment="1">
      <alignment horizontal="center"/>
    </xf>
    <xf numFmtId="0" fontId="8" fillId="0" borderId="0" xfId="0" applyFont="1" applyBorder="1" applyAlignment="1">
      <alignment horizontal="center"/>
    </xf>
    <xf numFmtId="0" fontId="0" fillId="0" borderId="1" xfId="0" applyBorder="1" applyAlignment="1">
      <alignment wrapText="1"/>
    </xf>
    <xf numFmtId="0" fontId="8" fillId="0" borderId="0" xfId="0" applyFont="1" applyBorder="1" applyAlignment="1">
      <alignment horizontal="center" wrapText="1"/>
    </xf>
    <xf numFmtId="0" fontId="5" fillId="7" borderId="1" xfId="0" applyFont="1" applyFill="1" applyBorder="1" applyAlignment="1">
      <alignment horizontal="center" vertical="center"/>
    </xf>
    <xf numFmtId="0" fontId="2" fillId="7" borderId="1" xfId="0" applyFont="1" applyFill="1" applyBorder="1" applyAlignment="1">
      <alignment horizontal="center" vertical="center"/>
    </xf>
    <xf numFmtId="0" fontId="17" fillId="7" borderId="1" xfId="0" applyFont="1" applyFill="1" applyBorder="1" applyAlignment="1">
      <alignment horizontal="center" vertical="center"/>
    </xf>
    <xf numFmtId="0" fontId="21" fillId="0" borderId="1" xfId="0" applyFont="1" applyBorder="1" applyAlignment="1">
      <alignment wrapText="1"/>
    </xf>
    <xf numFmtId="164" fontId="9" fillId="4" borderId="3" xfId="1" applyNumberFormat="1" applyFont="1" applyFill="1" applyBorder="1" applyAlignment="1" applyProtection="1">
      <alignment horizontal="centerContinuous" vertical="center"/>
      <protection locked="0"/>
    </xf>
    <xf numFmtId="164" fontId="3" fillId="2" borderId="1" xfId="1" applyNumberFormat="1" applyFont="1" applyFill="1" applyBorder="1" applyAlignment="1" applyProtection="1">
      <alignment horizontal="center" vertical="center" wrapText="1"/>
      <protection locked="0"/>
    </xf>
    <xf numFmtId="164" fontId="5" fillId="0" borderId="1" xfId="1" applyNumberFormat="1" applyFont="1" applyBorder="1" applyProtection="1">
      <protection locked="0"/>
    </xf>
    <xf numFmtId="164" fontId="17" fillId="0" borderId="1" xfId="1" applyNumberFormat="1" applyFont="1" applyBorder="1" applyProtection="1">
      <protection locked="0"/>
    </xf>
    <xf numFmtId="164" fontId="0" fillId="0" borderId="0" xfId="1" applyNumberFormat="1" applyFont="1" applyProtection="1">
      <protection locked="0"/>
    </xf>
    <xf numFmtId="0" fontId="17" fillId="8" borderId="1" xfId="0" applyFont="1" applyFill="1" applyBorder="1"/>
    <xf numFmtId="0" fontId="17" fillId="8" borderId="1" xfId="0" applyFont="1" applyFill="1" applyBorder="1" applyAlignment="1">
      <alignment wrapText="1"/>
    </xf>
    <xf numFmtId="164" fontId="17" fillId="8" borderId="1" xfId="1" applyNumberFormat="1" applyFont="1" applyFill="1" applyBorder="1"/>
    <xf numFmtId="164" fontId="17" fillId="8" borderId="1" xfId="1" applyNumberFormat="1" applyFont="1" applyFill="1" applyBorder="1" applyProtection="1">
      <protection locked="0"/>
    </xf>
    <xf numFmtId="0" fontId="18" fillId="8" borderId="1" xfId="0" applyFont="1" applyFill="1" applyBorder="1" applyAlignment="1">
      <alignment horizontal="center"/>
    </xf>
    <xf numFmtId="164" fontId="20" fillId="0" borderId="1" xfId="0" applyNumberFormat="1" applyFont="1" applyBorder="1"/>
    <xf numFmtId="0" fontId="20" fillId="0" borderId="1" xfId="0" quotePrefix="1" applyFont="1" applyBorder="1"/>
    <xf numFmtId="0" fontId="20" fillId="0" borderId="1" xfId="0" applyFont="1" applyBorder="1" applyAlignment="1">
      <alignment wrapText="1"/>
    </xf>
    <xf numFmtId="0" fontId="17" fillId="0" borderId="1" xfId="0" applyFont="1" applyBorder="1" applyProtection="1">
      <protection locked="0"/>
    </xf>
    <xf numFmtId="0" fontId="20" fillId="0" borderId="1" xfId="0" quotePrefix="1" applyFont="1" applyBorder="1" applyAlignment="1">
      <alignment wrapText="1"/>
    </xf>
    <xf numFmtId="164" fontId="0" fillId="0" borderId="1" xfId="0" applyNumberFormat="1" applyBorder="1"/>
    <xf numFmtId="0" fontId="5" fillId="0" borderId="1" xfId="0" applyFont="1" applyBorder="1" applyProtection="1">
      <protection locked="0"/>
    </xf>
    <xf numFmtId="3" fontId="0" fillId="0" borderId="1" xfId="0" applyNumberFormat="1" applyBorder="1"/>
    <xf numFmtId="0" fontId="0" fillId="7" borderId="1" xfId="0" quotePrefix="1" applyFill="1" applyBorder="1" applyAlignment="1">
      <alignment horizontal="center" vertical="center" wrapText="1"/>
    </xf>
    <xf numFmtId="0" fontId="5" fillId="0" borderId="1" xfId="0" quotePrefix="1" applyFont="1" applyBorder="1" applyAlignment="1">
      <alignment wrapText="1"/>
    </xf>
    <xf numFmtId="0" fontId="0" fillId="7" borderId="1" xfId="0" quotePrefix="1" applyFill="1" applyBorder="1" applyAlignment="1">
      <alignment vertical="center" wrapText="1"/>
    </xf>
    <xf numFmtId="0" fontId="23" fillId="0" borderId="1" xfId="0" applyFont="1" applyBorder="1" applyAlignment="1">
      <alignment vertical="center"/>
    </xf>
    <xf numFmtId="0" fontId="23" fillId="0" borderId="1" xfId="0" applyFont="1" applyBorder="1" applyAlignment="1">
      <alignment vertical="center" wrapText="1"/>
    </xf>
    <xf numFmtId="165" fontId="23" fillId="0" borderId="1" xfId="1" applyNumberFormat="1" applyFont="1" applyBorder="1" applyAlignment="1">
      <alignment horizontal="right" vertical="center"/>
    </xf>
    <xf numFmtId="0" fontId="8" fillId="0" borderId="1" xfId="0" applyFont="1" applyBorder="1"/>
    <xf numFmtId="0" fontId="8" fillId="0" borderId="1" xfId="0" applyFont="1" applyBorder="1" applyAlignment="1">
      <alignment wrapText="1"/>
    </xf>
    <xf numFmtId="0" fontId="0" fillId="8" borderId="1" xfId="0" applyFill="1" applyBorder="1"/>
    <xf numFmtId="0" fontId="0" fillId="7" borderId="1" xfId="0" applyFill="1" applyBorder="1" applyAlignment="1">
      <alignment wrapText="1"/>
    </xf>
    <xf numFmtId="0" fontId="5" fillId="8" borderId="1" xfId="0" applyFont="1" applyFill="1" applyBorder="1" applyAlignment="1">
      <alignment horizontal="center" vertical="center" wrapText="1"/>
    </xf>
    <xf numFmtId="0" fontId="22" fillId="8" borderId="1" xfId="0" applyFont="1" applyFill="1" applyBorder="1" applyAlignment="1">
      <alignment horizontal="center" vertical="center" wrapText="1"/>
    </xf>
    <xf numFmtId="0" fontId="0" fillId="8" borderId="1" xfId="0" applyFill="1" applyBorder="1" applyAlignment="1">
      <alignment horizontal="center" vertical="center"/>
    </xf>
    <xf numFmtId="0" fontId="0" fillId="7" borderId="1" xfId="0" quotePrefix="1" applyFill="1" applyBorder="1" applyAlignment="1">
      <alignment horizontal="left" vertical="center" wrapText="1"/>
    </xf>
    <xf numFmtId="0" fontId="0" fillId="8" borderId="1" xfId="0" quotePrefix="1" applyFill="1" applyBorder="1" applyAlignment="1">
      <alignment horizontal="center" vertical="center" wrapText="1"/>
    </xf>
    <xf numFmtId="0" fontId="5" fillId="7" borderId="1" xfId="0" quotePrefix="1" applyFont="1" applyFill="1" applyBorder="1" applyAlignment="1">
      <alignment wrapText="1"/>
    </xf>
    <xf numFmtId="0" fontId="0" fillId="0" borderId="1" xfId="0" applyBorder="1" applyAlignment="1">
      <alignment vertical="center"/>
    </xf>
    <xf numFmtId="0" fontId="0" fillId="0" borderId="1" xfId="0" applyBorder="1" applyAlignment="1">
      <alignment vertical="center" wrapText="1"/>
    </xf>
    <xf numFmtId="165" fontId="24" fillId="0" borderId="1" xfId="1" applyNumberFormat="1" applyFont="1" applyBorder="1" applyAlignment="1">
      <alignment horizontal="right" vertical="center"/>
    </xf>
    <xf numFmtId="0" fontId="6" fillId="2" borderId="0" xfId="0" applyFont="1" applyFill="1" applyBorder="1" applyAlignment="1">
      <alignment horizontal="center" vertical="center" wrapText="1"/>
    </xf>
    <xf numFmtId="0" fontId="8" fillId="0" borderId="0" xfId="0" applyFont="1" applyBorder="1" applyAlignment="1">
      <alignment wrapText="1"/>
    </xf>
    <xf numFmtId="0" fontId="0" fillId="0" borderId="0" xfId="0" applyBorder="1" applyAlignment="1">
      <alignment vertical="center" wrapText="1"/>
    </xf>
    <xf numFmtId="0" fontId="23" fillId="0" borderId="0" xfId="0" applyFont="1" applyBorder="1" applyAlignment="1">
      <alignment vertical="center"/>
    </xf>
    <xf numFmtId="0" fontId="8" fillId="0" borderId="0" xfId="0" applyFont="1" applyBorder="1"/>
    <xf numFmtId="0" fontId="20" fillId="0" borderId="0" xfId="0" applyFont="1" applyBorder="1"/>
    <xf numFmtId="0" fontId="20" fillId="0" borderId="0" xfId="0" applyFont="1" applyBorder="1" applyAlignment="1">
      <alignment wrapText="1"/>
    </xf>
    <xf numFmtId="0" fontId="0" fillId="0" borderId="0" xfId="0" applyBorder="1"/>
    <xf numFmtId="0" fontId="20" fillId="0" borderId="0" xfId="0" quotePrefix="1" applyFont="1" applyBorder="1"/>
    <xf numFmtId="0" fontId="20" fillId="0" borderId="0" xfId="0" quotePrefix="1" applyFont="1" applyBorder="1" applyAlignment="1">
      <alignment wrapText="1"/>
    </xf>
    <xf numFmtId="0" fontId="0" fillId="7" borderId="0" xfId="0" applyFill="1" applyBorder="1" applyAlignment="1">
      <alignment wrapText="1"/>
    </xf>
    <xf numFmtId="0" fontId="0" fillId="8" borderId="0" xfId="0" applyFill="1" applyBorder="1"/>
    <xf numFmtId="0" fontId="0" fillId="7" borderId="0" xfId="0" quotePrefix="1" applyFill="1" applyBorder="1" applyAlignment="1">
      <alignment horizontal="center" vertical="center" wrapText="1"/>
    </xf>
    <xf numFmtId="0" fontId="0" fillId="7" borderId="0" xfId="0" quotePrefix="1" applyFill="1" applyBorder="1" applyAlignment="1">
      <alignment horizontal="left" vertical="center" wrapText="1"/>
    </xf>
    <xf numFmtId="0" fontId="0" fillId="8" borderId="0" xfId="0" quotePrefix="1" applyFill="1" applyBorder="1" applyAlignment="1">
      <alignment horizontal="center" vertical="center" wrapText="1"/>
    </xf>
    <xf numFmtId="0" fontId="5" fillId="7" borderId="0" xfId="0" quotePrefix="1" applyFont="1" applyFill="1" applyBorder="1" applyAlignment="1">
      <alignment wrapText="1"/>
    </xf>
    <xf numFmtId="0" fontId="0" fillId="7" borderId="0" xfId="0" quotePrefix="1" applyFill="1" applyBorder="1" applyAlignment="1">
      <alignment vertical="center" wrapText="1"/>
    </xf>
    <xf numFmtId="0" fontId="5" fillId="0" borderId="1" xfId="0" applyFont="1" applyBorder="1" applyAlignment="1">
      <alignment vertical="center" wrapText="1"/>
    </xf>
    <xf numFmtId="0" fontId="8" fillId="0" borderId="1" xfId="0" applyFont="1" applyBorder="1" applyAlignment="1">
      <alignment vertical="center" wrapText="1"/>
    </xf>
    <xf numFmtId="0" fontId="8" fillId="9" borderId="1" xfId="0" applyFont="1" applyFill="1" applyBorder="1" applyAlignment="1">
      <alignment wrapText="1"/>
    </xf>
    <xf numFmtId="0" fontId="0" fillId="9" borderId="1" xfId="0" applyFill="1" applyBorder="1" applyAlignment="1">
      <alignment vertical="center" wrapText="1"/>
    </xf>
    <xf numFmtId="0" fontId="23" fillId="9" borderId="1" xfId="0" applyFont="1" applyFill="1" applyBorder="1" applyAlignment="1">
      <alignment vertical="center"/>
    </xf>
    <xf numFmtId="0" fontId="8" fillId="9" borderId="1" xfId="0" applyFont="1" applyFill="1" applyBorder="1"/>
    <xf numFmtId="0" fontId="20" fillId="9" borderId="1" xfId="0" applyFont="1" applyFill="1" applyBorder="1"/>
    <xf numFmtId="0" fontId="20" fillId="9" borderId="1" xfId="0" applyFont="1" applyFill="1" applyBorder="1" applyAlignment="1">
      <alignment wrapText="1"/>
    </xf>
    <xf numFmtId="0" fontId="0" fillId="9" borderId="1" xfId="0" applyFill="1" applyBorder="1"/>
    <xf numFmtId="0" fontId="20" fillId="9" borderId="1" xfId="0" quotePrefix="1" applyFont="1" applyFill="1" applyBorder="1"/>
    <xf numFmtId="0" fontId="20" fillId="9" borderId="1" xfId="0" quotePrefix="1" applyFont="1" applyFill="1" applyBorder="1" applyAlignment="1">
      <alignment wrapText="1"/>
    </xf>
    <xf numFmtId="0" fontId="0" fillId="9" borderId="1" xfId="0" applyFill="1" applyBorder="1" applyAlignment="1">
      <alignment wrapText="1"/>
    </xf>
    <xf numFmtId="0" fontId="0" fillId="9" borderId="1" xfId="0" quotePrefix="1" applyFill="1" applyBorder="1" applyAlignment="1">
      <alignment horizontal="center" vertical="center" wrapText="1"/>
    </xf>
    <xf numFmtId="0" fontId="0" fillId="9" borderId="1" xfId="0" quotePrefix="1" applyFill="1" applyBorder="1" applyAlignment="1">
      <alignment horizontal="left" vertical="center" wrapText="1"/>
    </xf>
    <xf numFmtId="0" fontId="5" fillId="9" borderId="1" xfId="0" quotePrefix="1" applyFont="1" applyFill="1" applyBorder="1" applyAlignment="1">
      <alignment wrapText="1"/>
    </xf>
    <xf numFmtId="0" fontId="0" fillId="9" borderId="1" xfId="0" quotePrefix="1" applyFill="1" applyBorder="1" applyAlignment="1">
      <alignment vertical="center" wrapText="1"/>
    </xf>
    <xf numFmtId="0" fontId="9" fillId="4" borderId="3" xfId="0" applyFont="1" applyFill="1" applyBorder="1" applyAlignment="1">
      <alignment horizontal="center" vertical="center" wrapText="1"/>
    </xf>
    <xf numFmtId="0" fontId="20" fillId="0" borderId="0" xfId="0" applyFont="1" applyBorder="1" applyAlignment="1">
      <alignment horizontal="center" vertical="center" wrapText="1"/>
    </xf>
    <xf numFmtId="0" fontId="6" fillId="10" borderId="0" xfId="0" applyFont="1" applyFill="1" applyBorder="1" applyAlignment="1">
      <alignment horizontal="center" vertical="center" wrapText="1"/>
    </xf>
    <xf numFmtId="0" fontId="26" fillId="7" borderId="1" xfId="0" applyFont="1" applyFill="1" applyBorder="1" applyAlignment="1">
      <alignment horizontal="center" vertical="center"/>
    </xf>
    <xf numFmtId="0" fontId="26" fillId="8" borderId="1" xfId="0" applyFont="1" applyFill="1" applyBorder="1"/>
    <xf numFmtId="0" fontId="26" fillId="8" borderId="1" xfId="0" applyFont="1" applyFill="1" applyBorder="1" applyAlignment="1">
      <alignment wrapText="1"/>
    </xf>
    <xf numFmtId="0" fontId="27" fillId="8" borderId="1" xfId="0" applyFont="1" applyFill="1" applyBorder="1" applyAlignment="1">
      <alignment wrapText="1"/>
    </xf>
    <xf numFmtId="0" fontId="26" fillId="8" borderId="1" xfId="0" applyFont="1" applyFill="1" applyBorder="1" applyAlignment="1">
      <alignment horizontal="center"/>
    </xf>
    <xf numFmtId="0" fontId="28" fillId="8" borderId="1" xfId="0" applyFont="1" applyFill="1" applyBorder="1" applyAlignment="1">
      <alignment horizontal="center"/>
    </xf>
    <xf numFmtId="0" fontId="8" fillId="8" borderId="1" xfId="0" applyFont="1" applyFill="1" applyBorder="1" applyAlignment="1">
      <alignment horizontal="center"/>
    </xf>
    <xf numFmtId="0" fontId="8" fillId="8" borderId="1" xfId="0" applyFont="1" applyFill="1" applyBorder="1" applyAlignment="1">
      <alignment horizontal="center" wrapText="1"/>
    </xf>
    <xf numFmtId="0" fontId="0" fillId="0" borderId="1" xfId="0" applyFont="1" applyBorder="1"/>
    <xf numFmtId="0" fontId="0" fillId="9" borderId="1" xfId="0" applyFont="1" applyFill="1" applyBorder="1"/>
    <xf numFmtId="0" fontId="0" fillId="0" borderId="0" xfId="0" applyFont="1" applyBorder="1"/>
    <xf numFmtId="0" fontId="0" fillId="0" borderId="0" xfId="0" applyFont="1"/>
    <xf numFmtId="0" fontId="2" fillId="0" borderId="1" xfId="0" applyFont="1" applyBorder="1" applyAlignment="1">
      <alignment wrapText="1"/>
    </xf>
    <xf numFmtId="0" fontId="29" fillId="0" borderId="1" xfId="0" applyFont="1" applyBorder="1" applyAlignment="1">
      <alignment horizontal="center" vertical="center" wrapText="1"/>
    </xf>
    <xf numFmtId="0" fontId="20" fillId="0" borderId="0" xfId="0" applyFont="1" applyAlignment="1">
      <alignment wrapText="1"/>
    </xf>
    <xf numFmtId="0" fontId="30" fillId="8" borderId="0" xfId="0" applyFont="1" applyFill="1"/>
    <xf numFmtId="0" fontId="32" fillId="8" borderId="1" xfId="0" applyFont="1" applyFill="1" applyBorder="1" applyAlignment="1">
      <alignment horizontal="center" vertical="center" wrapText="1"/>
    </xf>
    <xf numFmtId="43" fontId="32" fillId="8" borderId="1" xfId="1" applyFont="1" applyFill="1" applyBorder="1" applyAlignment="1" applyProtection="1">
      <alignment horizontal="center" vertical="center" wrapText="1"/>
      <protection locked="0"/>
    </xf>
    <xf numFmtId="0" fontId="31" fillId="8" borderId="1" xfId="0" applyFont="1" applyFill="1" applyBorder="1" applyAlignment="1">
      <alignment horizontal="center" vertical="center" wrapText="1"/>
    </xf>
    <xf numFmtId="164" fontId="31" fillId="8" borderId="1" xfId="1" applyNumberFormat="1" applyFont="1" applyFill="1" applyBorder="1" applyAlignment="1">
      <alignment horizontal="center" vertical="center" wrapText="1"/>
    </xf>
    <xf numFmtId="0" fontId="31" fillId="8" borderId="1" xfId="0" quotePrefix="1" applyFont="1" applyFill="1" applyBorder="1" applyAlignment="1">
      <alignment horizontal="center" vertical="center" wrapText="1"/>
    </xf>
    <xf numFmtId="164" fontId="32" fillId="8" borderId="1" xfId="1" applyNumberFormat="1" applyFont="1" applyFill="1" applyBorder="1" applyAlignment="1">
      <alignment horizontal="center" vertical="center" wrapText="1"/>
    </xf>
    <xf numFmtId="43" fontId="31" fillId="8" borderId="1" xfId="1" applyFont="1" applyFill="1" applyBorder="1" applyAlignment="1" applyProtection="1">
      <alignment horizontal="center" vertical="center" wrapText="1"/>
      <protection locked="0"/>
    </xf>
    <xf numFmtId="0" fontId="20" fillId="8" borderId="0" xfId="0" applyFont="1" applyFill="1"/>
    <xf numFmtId="0" fontId="33" fillId="8" borderId="1" xfId="0" applyFont="1" applyFill="1" applyBorder="1" applyAlignment="1">
      <alignment horizontal="center" vertical="center" wrapText="1"/>
    </xf>
    <xf numFmtId="164" fontId="33" fillId="8" borderId="1" xfId="1" applyNumberFormat="1" applyFont="1" applyFill="1" applyBorder="1" applyAlignment="1">
      <alignment horizontal="center" vertical="center" wrapText="1"/>
    </xf>
    <xf numFmtId="43" fontId="33" fillId="8" borderId="1" xfId="1" applyFont="1" applyFill="1" applyBorder="1" applyAlignment="1" applyProtection="1">
      <alignment horizontal="center" vertical="center" wrapText="1"/>
      <protection locked="0"/>
    </xf>
    <xf numFmtId="0" fontId="33" fillId="0" borderId="1" xfId="0" applyFont="1" applyBorder="1" applyAlignment="1">
      <alignment horizontal="center" vertical="center" wrapText="1"/>
    </xf>
    <xf numFmtId="0" fontId="34" fillId="0" borderId="1" xfId="0" applyFont="1" applyBorder="1" applyAlignment="1">
      <alignment vertical="center" wrapText="1"/>
    </xf>
    <xf numFmtId="164" fontId="31" fillId="8" borderId="1" xfId="1" applyNumberFormat="1" applyFont="1" applyFill="1" applyBorder="1" applyAlignment="1" applyProtection="1">
      <alignment horizontal="center" vertical="center" wrapText="1"/>
      <protection locked="0"/>
    </xf>
    <xf numFmtId="164" fontId="31" fillId="8" borderId="1" xfId="0" applyNumberFormat="1" applyFont="1" applyFill="1" applyBorder="1" applyAlignment="1" applyProtection="1">
      <alignment horizontal="center" vertical="center" wrapText="1"/>
      <protection locked="0"/>
    </xf>
    <xf numFmtId="164" fontId="33" fillId="8" borderId="1" xfId="1" applyNumberFormat="1" applyFont="1" applyFill="1" applyBorder="1" applyAlignment="1" applyProtection="1">
      <alignment horizontal="center" vertical="center" wrapText="1"/>
      <protection locked="0"/>
    </xf>
    <xf numFmtId="0" fontId="35" fillId="8" borderId="1" xfId="0" applyFont="1" applyFill="1" applyBorder="1" applyAlignment="1">
      <alignment horizontal="left" vertical="center"/>
    </xf>
    <xf numFmtId="0" fontId="32" fillId="8" borderId="1" xfId="0" applyFont="1" applyFill="1" applyBorder="1"/>
    <xf numFmtId="0" fontId="36" fillId="8" borderId="1" xfId="0" applyFont="1" applyFill="1" applyBorder="1" applyAlignment="1">
      <alignment horizontal="center" vertical="center" wrapText="1"/>
    </xf>
    <xf numFmtId="0" fontId="32" fillId="8" borderId="1" xfId="0" applyFont="1" applyFill="1" applyBorder="1" applyAlignment="1">
      <alignment horizontal="center" vertical="center"/>
    </xf>
    <xf numFmtId="164" fontId="32" fillId="8" borderId="1" xfId="0" applyNumberFormat="1" applyFont="1" applyFill="1" applyBorder="1" applyAlignment="1">
      <alignment horizontal="center" vertical="center"/>
    </xf>
    <xf numFmtId="0" fontId="31" fillId="0" borderId="1" xfId="0" applyFont="1" applyBorder="1" applyAlignment="1">
      <alignment vertical="center" wrapText="1"/>
    </xf>
    <xf numFmtId="0" fontId="31" fillId="0" borderId="1" xfId="0" applyFont="1" applyBorder="1" applyAlignment="1">
      <alignment horizontal="center" vertical="center" wrapText="1"/>
    </xf>
    <xf numFmtId="0" fontId="37" fillId="0" borderId="1" xfId="0" applyFont="1" applyBorder="1" applyAlignment="1">
      <alignment vertical="center" wrapText="1"/>
    </xf>
    <xf numFmtId="167" fontId="31" fillId="8" borderId="1" xfId="1" applyNumberFormat="1" applyFont="1" applyFill="1" applyBorder="1" applyAlignment="1" applyProtection="1">
      <alignment horizontal="center" vertical="center" wrapText="1"/>
      <protection locked="0"/>
    </xf>
    <xf numFmtId="0" fontId="20" fillId="0" borderId="1" xfId="0" applyFont="1" applyBorder="1" applyAlignment="1">
      <alignment horizontal="center" vertical="center" wrapText="1"/>
    </xf>
    <xf numFmtId="49" fontId="9" fillId="0" borderId="0" xfId="0" applyNumberFormat="1" applyFont="1" applyAlignment="1">
      <alignment horizontal="center" vertical="center" wrapText="1"/>
    </xf>
    <xf numFmtId="49" fontId="38" fillId="0" borderId="0" xfId="0" applyNumberFormat="1" applyFont="1" applyAlignment="1">
      <alignment horizontal="center" vertical="center" wrapText="1"/>
    </xf>
  </cellXfs>
  <cellStyles count="3">
    <cellStyle name="Comma" xfId="1" builtinId="3"/>
    <cellStyle name="Comma 11" xfId="2" xr:uid="{AF244691-BBC5-471B-B799-24CA599FA1B2}"/>
    <cellStyle name="Normal" xfId="0" builtinId="0"/>
  </cellStyles>
  <dxfs count="14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DMINI~1\AppData\Local\Temp\Rar$DIa15852.45531\M&#7851;u%20s&#7889;%2025-%20danh%20m&#7909;c%20h&#224;ng%20ho&#225;%20d&#7921;%20th&#7847;u.xlsx" TargetMode="External"/><Relationship Id="rId1" Type="http://schemas.openxmlformats.org/officeDocument/2006/relationships/externalLinkPath" Target="file:///C:\Users\ADMINI~1\AppData\Local\Temp\Rar$DIa15852.45531\M&#7851;u%20s&#7889;%2025-%20danh%20m&#7909;c%20h&#224;ng%20ho&#225;%20d&#7921;%20th&#7847;u.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ADMINI~1\AppData\Local\Temp\Rar$DIa16068.35119\M&#7851;u%2025.xlsx" TargetMode="External"/><Relationship Id="rId1" Type="http://schemas.openxmlformats.org/officeDocument/2006/relationships/externalLinkPath" Target="file:///C:\Users\ADMINI~1\AppData\Local\Temp\Rar$DIa16068.35119\M&#7851;u%2025.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ADMINI~1\AppData\Local\Temp\Rar$DIa1228.42641\B&#7843;ng%20bi&#7875;u.xlsx" TargetMode="External"/><Relationship Id="rId1" Type="http://schemas.openxmlformats.org/officeDocument/2006/relationships/externalLinkPath" Target="file:///C:\Users\ADMINI~1\AppData\Local\Temp\Rar$DIa1228.42641\B&#7843;ng%20bi&#7875;u.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Administrator\AppData\Local\Temp\Tempef66874e-ae32-4d32-89ee-f60dc05b23c6_vn0101877171_IB2400210177_HSDT.zip\vn0101877171_IB2400210177_HSDT\BANG%20GIA%20-%20TH%20-%20BVDK%20THANH%20HOA.xlsx" TargetMode="External"/><Relationship Id="rId1" Type="http://schemas.openxmlformats.org/officeDocument/2006/relationships/externalLinkPath" Target="file:///C:\Users\Administrator\AppData\Local\Temp\Tempef66874e-ae32-4d32-89ee-f60dc05b23c6_vn0101877171_IB2400210177_HSDT.zip\vn0101877171_IB2400210177_HSDT\BANG%20GIA%20-%20TH%20-%20BVDK%20THANH%20HOA.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C:\Users\ADMINI~1\AppData\Local\Temp\Rar$DIa9612.20054\M&#7851;u%2025.%20Danh%20m&#7909;c%20h&#224;ng%20h&#243;a%20d&#7921;%20th&#7847;u%20(Ph&#7847;n%20&#273;&#225;nh%20gi&#225;%20v&#7873;%20k&#7929;%20thu&#7853;t).xls" TargetMode="External"/><Relationship Id="rId1" Type="http://schemas.openxmlformats.org/officeDocument/2006/relationships/externalLinkPath" Target="file:///C:\Users\ADMINI~1\AppData\Local\Temp\Rar$DIa9612.20054\M&#7851;u%2025.%20Danh%20m&#7909;c%20h&#224;ng%20h&#243;a%20d&#7921;%20th&#7847;u%20(Ph&#7847;n%20&#273;&#225;nh%20gi&#225;%20v&#7873;%20k&#7929;%20thu&#7853;t).xls"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ADMINI~1\AppData\Local\Temp\Rar$DIa10868.43284\M&#7851;u%2025_danh%20m&#7909;c%20h&#224;ng%20h&#243;a%20d&#7921;%20th&#7847;u.xlsx" TargetMode="External"/><Relationship Id="rId1" Type="http://schemas.openxmlformats.org/officeDocument/2006/relationships/externalLinkPath" Target="file:///C:\Users\ADMINI~1\AppData\Local\Temp\Rar$DIa10868.43284\M&#7851;u%2025_danh%20m&#7909;c%20h&#224;ng%20h&#243;a%20d&#7921;%20th&#7847;u.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C:\Users\ADMINI~1\AppData\Local\Temp\Rar$DIa16336.7308\M&#7851;u%20s&#7889;%2025.%20Danh%20m&#7909;c%20h&#224;ng%20h&#243;a%20d&#7921;%20th&#7847;u.xlsx" TargetMode="External"/><Relationship Id="rId1" Type="http://schemas.openxmlformats.org/officeDocument/2006/relationships/externalLinkPath" Target="file:///C:\Users\ADMINI~1\AppData\Local\Temp\Rar$DIa16336.7308\M&#7851;u%20s&#7889;%2025.%20Danh%20m&#7909;c%20h&#224;ng%20h&#243;a%20d&#7921;%20th&#7847;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hào giá (khoa dự kiến)"/>
      <sheetName val="Mẫu số 25- gói thầu số 5-HC"/>
      <sheetName val="Sheet2"/>
      <sheetName val="Dự trù VT 05.3.2024 TK 9T"/>
      <sheetName val="Dự trù VT 05.3.2024 CDHA 9T"/>
      <sheetName val="DM trúng (in)"/>
      <sheetName val="Sheet1"/>
    </sheetNames>
    <sheetDataSet>
      <sheetData sheetId="0" refreshError="1"/>
      <sheetData sheetId="1" refreshError="1">
        <row r="21">
          <cell r="I21" t="str">
            <v>04880455190 ISE Internal Stand. 2x2L</v>
          </cell>
          <cell r="J21" t="str">
            <v>ml</v>
          </cell>
          <cell r="K21" t="str">
            <v>2 x 2000 mL</v>
          </cell>
        </row>
        <row r="22">
          <cell r="I22" t="str">
            <v>03121305122 CFAS PROTEINS U</v>
          </cell>
          <cell r="J22" t="str">
            <v>ml</v>
          </cell>
          <cell r="K22" t="str">
            <v>5 x 1 mL</v>
          </cell>
        </row>
        <row r="23">
          <cell r="I23" t="str">
            <v>20751995190 NH3/ETH/CO2 CALIBRATOR</v>
          </cell>
          <cell r="J23" t="str">
            <v>ml</v>
          </cell>
          <cell r="K23" t="str">
            <v>2 x 4 mL</v>
          </cell>
        </row>
        <row r="24">
          <cell r="I24" t="str">
            <v>08047545190 B2MG calibrator</v>
          </cell>
          <cell r="J24" t="str">
            <v>ml</v>
          </cell>
          <cell r="K24" t="str">
            <v>2 x 1 mL</v>
          </cell>
        </row>
        <row r="25">
          <cell r="I25" t="str">
            <v>12172623122 CFAS LIPIDS 3X1ML</v>
          </cell>
          <cell r="J25" t="str">
            <v>ml</v>
          </cell>
          <cell r="K25" t="str">
            <v>3 x 1 mL</v>
          </cell>
        </row>
        <row r="26">
          <cell r="I26" t="str">
            <v>11183982216 ISE STANDARD HIGH10X3ML</v>
          </cell>
          <cell r="J26" t="str">
            <v>ml</v>
          </cell>
          <cell r="K26" t="str">
            <v>10 x 3 mL</v>
          </cell>
        </row>
        <row r="27">
          <cell r="I27" t="str">
            <v>11183974216 ISE STANDARD LOW 10X3ML</v>
          </cell>
          <cell r="J27" t="str">
            <v>ml</v>
          </cell>
          <cell r="K27" t="str">
            <v>10 x 3 mL</v>
          </cell>
        </row>
        <row r="28">
          <cell r="I28" t="str">
            <v>12172828322 PRECISET RF</v>
          </cell>
          <cell r="J28" t="str">
            <v>ml</v>
          </cell>
          <cell r="K28" t="str">
            <v>5 x 1 mL</v>
          </cell>
        </row>
        <row r="29">
          <cell r="I29" t="str">
            <v>04489357190 NACL 9% DIL, COBAS C</v>
          </cell>
          <cell r="J29" t="str">
            <v>ml</v>
          </cell>
          <cell r="K29" t="str">
            <v>50 mL</v>
          </cell>
        </row>
        <row r="30">
          <cell r="I30" t="str">
            <v>11298500316 ISE CLEANING SOL.</v>
          </cell>
          <cell r="J30" t="str">
            <v>ml</v>
          </cell>
          <cell r="K30" t="str">
            <v>5 x 100 mL</v>
          </cell>
        </row>
        <row r="31">
          <cell r="I31" t="str">
            <v>10820652216 ISE REF. ELECTRODE</v>
          </cell>
          <cell r="J31" t="str">
            <v>ml</v>
          </cell>
          <cell r="K31" t="str">
            <v>500 mL</v>
          </cell>
        </row>
        <row r="32">
          <cell r="I32" t="str">
            <v>04880307190 ACID WASH (2X1.8L)</v>
          </cell>
          <cell r="J32" t="str">
            <v>ml</v>
          </cell>
          <cell r="K32" t="str">
            <v>2 x 1.8 L</v>
          </cell>
        </row>
        <row r="33">
          <cell r="I33" t="str">
            <v>04880285214 Cell Wash Solution I/NaOH-D</v>
          </cell>
          <cell r="J33" t="str">
            <v>ml</v>
          </cell>
          <cell r="K33" t="str">
            <v>2 x 1.8 L</v>
          </cell>
        </row>
        <row r="34">
          <cell r="I34" t="str">
            <v>04489225190 SMS, COBAS C</v>
          </cell>
          <cell r="J34" t="str">
            <v>ml</v>
          </cell>
          <cell r="K34" t="str">
            <v>50 mL</v>
          </cell>
        </row>
        <row r="35">
          <cell r="I35" t="str">
            <v>04528417190 CFAS HBA1C, 3X2ML</v>
          </cell>
          <cell r="J35" t="str">
            <v>ml</v>
          </cell>
          <cell r="K35" t="str">
            <v>3 x 2 mL</v>
          </cell>
        </row>
        <row r="36">
          <cell r="I36" t="str">
            <v>10759350190 CFAS 12X3ML</v>
          </cell>
          <cell r="J36" t="str">
            <v>ml</v>
          </cell>
          <cell r="K36" t="str">
            <v>12 x 3 mL</v>
          </cell>
        </row>
        <row r="37">
          <cell r="I37" t="str">
            <v>07190794190 CK 200 Tests,cobas c/Integra</v>
          </cell>
          <cell r="J37" t="str">
            <v>Test</v>
          </cell>
          <cell r="K37" t="str">
            <v>200 Test</v>
          </cell>
        </row>
        <row r="38">
          <cell r="I38" t="str">
            <v>20753009190 NH3/ETH/CO2 Control A</v>
          </cell>
          <cell r="J38" t="str">
            <v>ml</v>
          </cell>
          <cell r="K38" t="str">
            <v>5 x 4 mL</v>
          </cell>
        </row>
        <row r="39">
          <cell r="I39" t="str">
            <v>20752401190 NH3/ETH/CO2 CONTROL N</v>
          </cell>
          <cell r="J39" t="str">
            <v>ml</v>
          </cell>
          <cell r="K39" t="str">
            <v>5 x 4 mL</v>
          </cell>
        </row>
        <row r="40">
          <cell r="I40" t="str">
            <v>05912504190 PreciControlHBA1c Path,4x1ml</v>
          </cell>
          <cell r="J40" t="str">
            <v>ml</v>
          </cell>
          <cell r="K40" t="str">
            <v>4 x 1.0 mL</v>
          </cell>
        </row>
        <row r="41">
          <cell r="I41" t="str">
            <v>03121291122 PRECIPATH PROTEINS URIN</v>
          </cell>
          <cell r="J41" t="str">
            <v>ml</v>
          </cell>
          <cell r="K41" t="str">
            <v>4 x 3 mL</v>
          </cell>
        </row>
        <row r="42">
          <cell r="I42" t="str">
            <v>04528182190 HBA1C HAEMOLYZING COBAS C</v>
          </cell>
          <cell r="J42" t="str">
            <v>ml</v>
          </cell>
          <cell r="K42" t="str">
            <v>51 mL</v>
          </cell>
        </row>
        <row r="43">
          <cell r="I43" t="str">
            <v>04522630190 ISE DILUENT G2, COBAS C/HIT</v>
          </cell>
          <cell r="J43" t="str">
            <v>ml</v>
          </cell>
          <cell r="K43" t="str">
            <v>5 x 300 mL</v>
          </cell>
        </row>
        <row r="44">
          <cell r="I44" t="str">
            <v>06544410190 Ecotergent c501/c502</v>
          </cell>
          <cell r="J44" t="str">
            <v>ml</v>
          </cell>
          <cell r="K44" t="str">
            <v>12 x 59 mL</v>
          </cell>
        </row>
        <row r="45">
          <cell r="I45" t="str">
            <v>08047430190 B2MG cobas c</v>
          </cell>
          <cell r="J45" t="str">
            <v>Test</v>
          </cell>
          <cell r="K45" t="str">
            <v>140 Test</v>
          </cell>
        </row>
        <row r="46">
          <cell r="I46" t="str">
            <v>07229593190 NH3L2 150T cobas c</v>
          </cell>
          <cell r="J46" t="str">
            <v>Test</v>
          </cell>
          <cell r="K46" t="str">
            <v>150 Test</v>
          </cell>
        </row>
        <row r="47">
          <cell r="I47" t="str">
            <v>05795397190 BIL-T Gen.3, 250T c/I</v>
          </cell>
          <cell r="J47" t="str">
            <v>Test</v>
          </cell>
          <cell r="K47" t="str">
            <v>250 Test</v>
          </cell>
        </row>
        <row r="48">
          <cell r="I48" t="str">
            <v>07876033190 CRP4 250T COBAS C</v>
          </cell>
          <cell r="J48" t="str">
            <v>Test</v>
          </cell>
          <cell r="K48" t="str">
            <v>250 Test</v>
          </cell>
        </row>
        <row r="49">
          <cell r="I49" t="str">
            <v>03039773190 CHOL HICO GEN.2 400T COBAS C</v>
          </cell>
          <cell r="J49" t="str">
            <v>Test</v>
          </cell>
          <cell r="K49" t="str">
            <v>400 Test</v>
          </cell>
        </row>
        <row r="50">
          <cell r="I50" t="str">
            <v>03263991190 C-pack CRE Plus G2, 250Tests</v>
          </cell>
          <cell r="J50" t="str">
            <v>Test</v>
          </cell>
          <cell r="K50" t="str">
            <v>250 Test</v>
          </cell>
        </row>
        <row r="51">
          <cell r="I51" t="str">
            <v>07528566190 HDL-C Gen.4, 350T cobas c</v>
          </cell>
          <cell r="J51" t="str">
            <v>Test</v>
          </cell>
          <cell r="K51" t="str">
            <v>350 Test</v>
          </cell>
        </row>
        <row r="52">
          <cell r="I52" t="str">
            <v>03183696122 IRON G.2 200T COBAS C, INT</v>
          </cell>
          <cell r="J52" t="str">
            <v>Test</v>
          </cell>
          <cell r="K52" t="str">
            <v>200 Test</v>
          </cell>
        </row>
        <row r="53">
          <cell r="I53" t="str">
            <v>20767107322 TRIGL 250T COBAS C/INTEGRA</v>
          </cell>
          <cell r="J53" t="str">
            <v>Test</v>
          </cell>
          <cell r="K53" t="str">
            <v>250 Test</v>
          </cell>
        </row>
        <row r="54">
          <cell r="I54" t="str">
            <v>11447394216 CFAS CK.MB 3X1ML</v>
          </cell>
          <cell r="J54" t="str">
            <v>ml</v>
          </cell>
          <cell r="K54" t="str">
            <v>3 x 1 mL</v>
          </cell>
        </row>
        <row r="55">
          <cell r="I55" t="str">
            <v>11355279216 CFAS PROTEINS</v>
          </cell>
          <cell r="J55" t="str">
            <v>ml</v>
          </cell>
          <cell r="K55" t="str">
            <v>5 x 1 mL</v>
          </cell>
        </row>
        <row r="56">
          <cell r="I56" t="str">
            <v>07190808190 CK-MB100Tests,cobasc/Integra</v>
          </cell>
          <cell r="J56" t="str">
            <v>Test</v>
          </cell>
          <cell r="K56" t="str">
            <v>100 Test</v>
          </cell>
        </row>
        <row r="57">
          <cell r="I57" t="str">
            <v>03183807190 UA G2 400T COBAS C/INTEGRA</v>
          </cell>
          <cell r="J57" t="str">
            <v>Test</v>
          </cell>
          <cell r="K57" t="str">
            <v>400 Test</v>
          </cell>
        </row>
        <row r="58">
          <cell r="I58" t="str">
            <v>20764957322 ALTL, 500T COBAS C/INTEGRA</v>
          </cell>
          <cell r="J58" t="str">
            <v>Test</v>
          </cell>
          <cell r="K58" t="str">
            <v>500 Test</v>
          </cell>
        </row>
        <row r="59">
          <cell r="I59" t="str">
            <v>03183688122 ALB BCG GEN.2, 300T COBAS C</v>
          </cell>
          <cell r="J59" t="str">
            <v>Test</v>
          </cell>
          <cell r="K59" t="str">
            <v>300 Test</v>
          </cell>
        </row>
        <row r="60">
          <cell r="I60" t="str">
            <v>03183742122 AMYLASE GEN.2 COBAS C,I</v>
          </cell>
          <cell r="J60" t="str">
            <v>Test</v>
          </cell>
          <cell r="K60" t="str">
            <v>300 Test</v>
          </cell>
        </row>
        <row r="61">
          <cell r="I61" t="str">
            <v>20764949322 ASTL, 500T COBAS C,/INTEGRA</v>
          </cell>
          <cell r="J61" t="str">
            <v>Test</v>
          </cell>
          <cell r="K61" t="str">
            <v>500 Test</v>
          </cell>
        </row>
        <row r="62">
          <cell r="I62" t="str">
            <v>05589061190 BIL-D Gen.2, 350T cobas c</v>
          </cell>
          <cell r="J62" t="str">
            <v>Test</v>
          </cell>
          <cell r="K62" t="str">
            <v>350 Test</v>
          </cell>
        </row>
        <row r="63">
          <cell r="I63" t="str">
            <v>05061482190 C-pack CA G2, 300 test</v>
          </cell>
          <cell r="J63" t="str">
            <v>Test</v>
          </cell>
          <cell r="K63" t="str">
            <v>300 Test</v>
          </cell>
        </row>
        <row r="64">
          <cell r="I64" t="str">
            <v>04628918190 CRP LXHS 300T COBASC/INTEGRA</v>
          </cell>
          <cell r="J64" t="str">
            <v>Test</v>
          </cell>
          <cell r="K64" t="str">
            <v>300 Test</v>
          </cell>
        </row>
        <row r="65">
          <cell r="I65" t="str">
            <v>03183777190 ETOH 100T COBASC, INTE</v>
          </cell>
          <cell r="J65" t="str">
            <v>Test</v>
          </cell>
          <cell r="K65" t="str">
            <v>100 Test</v>
          </cell>
        </row>
        <row r="66">
          <cell r="I66" t="str">
            <v>04404483190 GLUC HK G3. 800T COBAS C</v>
          </cell>
          <cell r="J66" t="str">
            <v>Test</v>
          </cell>
          <cell r="K66" t="str">
            <v>800 Test</v>
          </cell>
        </row>
        <row r="67">
          <cell r="I67" t="str">
            <v>03029590322 LIPC, 200T COBASC, INTE</v>
          </cell>
          <cell r="J67" t="str">
            <v>Test</v>
          </cell>
          <cell r="K67" t="str">
            <v>200 Test</v>
          </cell>
        </row>
        <row r="68">
          <cell r="I68" t="str">
            <v>03183793122 PHOS GEN.2, 250T,C, INTE</v>
          </cell>
          <cell r="J68" t="str">
            <v>Test</v>
          </cell>
          <cell r="K68" t="str">
            <v>250 Test</v>
          </cell>
        </row>
        <row r="69">
          <cell r="I69" t="str">
            <v>04489403190 ASLO TQ, 150T COBAS C</v>
          </cell>
          <cell r="J69" t="str">
            <v>Test</v>
          </cell>
          <cell r="K69" t="str">
            <v>150 Test</v>
          </cell>
        </row>
        <row r="70">
          <cell r="I70" t="str">
            <v>03002721122 GGT G2-400T COBAS C/INTEGRA</v>
          </cell>
          <cell r="J70" t="str">
            <v>Test</v>
          </cell>
          <cell r="K70" t="str">
            <v>400 Test</v>
          </cell>
        </row>
        <row r="71">
          <cell r="I71" t="str">
            <v>03183734190 TP G2 300T COBAS C/INTEGRA</v>
          </cell>
          <cell r="J71" t="str">
            <v>Test</v>
          </cell>
          <cell r="K71" t="str">
            <v>300 Test</v>
          </cell>
        </row>
        <row r="72">
          <cell r="I72" t="str">
            <v>04460715190 UREAL 500T COBAS C/INTEGRA</v>
          </cell>
          <cell r="J72" t="str">
            <v>Test</v>
          </cell>
          <cell r="K72" t="str">
            <v>500 Test</v>
          </cell>
        </row>
        <row r="73">
          <cell r="I73" t="str">
            <v>05336163190 HbA1c TQ Gen.3 150T cobas</v>
          </cell>
          <cell r="J73" t="str">
            <v>Test</v>
          </cell>
          <cell r="K73" t="str">
            <v>150 Test</v>
          </cell>
        </row>
        <row r="74">
          <cell r="I74" t="str">
            <v>07005717190 LDL-C G.3, 200T, cobas c,Int</v>
          </cell>
          <cell r="J74" t="str">
            <v>Test</v>
          </cell>
          <cell r="K74" t="str">
            <v>200 Test</v>
          </cell>
        </row>
        <row r="75">
          <cell r="I75" t="str">
            <v>03333825190 TPUC 150T COBAS C, INT</v>
          </cell>
          <cell r="J75" t="str">
            <v>Test</v>
          </cell>
          <cell r="K75" t="str">
            <v>150 Test</v>
          </cell>
        </row>
        <row r="76">
          <cell r="I76" t="str">
            <v>20764574322 RFII 100T COBAS C INTE</v>
          </cell>
          <cell r="J76" t="str">
            <v>Test</v>
          </cell>
          <cell r="K76" t="str">
            <v>100 Test</v>
          </cell>
        </row>
        <row r="77">
          <cell r="I77" t="str">
            <v>03121313122 PRECINORM PROTEINS U</v>
          </cell>
          <cell r="J77" t="str">
            <v>ml</v>
          </cell>
          <cell r="K77" t="str">
            <v>4 x 3 mL</v>
          </cell>
        </row>
        <row r="78">
          <cell r="I78" t="str">
            <v>03333752190 ALP IFCC G2 S 200T COBAS C</v>
          </cell>
          <cell r="J78" t="str">
            <v>Test</v>
          </cell>
          <cell r="K78" t="str">
            <v>200 Test</v>
          </cell>
        </row>
        <row r="79">
          <cell r="I79" t="str">
            <v>04498577190 CHE GEN.2 200T COBAS C/INT</v>
          </cell>
          <cell r="J79" t="str">
            <v>Test</v>
          </cell>
          <cell r="K79" t="str">
            <v>200 Test</v>
          </cell>
        </row>
        <row r="80">
          <cell r="I80" t="str">
            <v>03004732122 LDHI G.2 IFCC COBAS C/I 300T</v>
          </cell>
          <cell r="J80" t="str">
            <v>Test</v>
          </cell>
          <cell r="K80" t="str">
            <v>300 Test</v>
          </cell>
        </row>
        <row r="81">
          <cell r="I81" t="str">
            <v>04880480190 ISE Diluent Gen.2, 2x2 Liter</v>
          </cell>
          <cell r="J81" t="str">
            <v>ml</v>
          </cell>
          <cell r="K81" t="str">
            <v>2 x 2 L</v>
          </cell>
        </row>
        <row r="82">
          <cell r="I82" t="str">
            <v>04810716190 CREA G2 700T COBAS C/INTEGRA</v>
          </cell>
          <cell r="J82" t="str">
            <v>Test</v>
          </cell>
          <cell r="K82" t="str">
            <v>700 Test</v>
          </cell>
        </row>
        <row r="83">
          <cell r="I83" t="str">
            <v>04885317190 FERR Gen.4,250T, Cobas c</v>
          </cell>
          <cell r="J83" t="str">
            <v>Test</v>
          </cell>
          <cell r="K83" t="str">
            <v>250 Test</v>
          </cell>
        </row>
        <row r="84">
          <cell r="I84" t="str">
            <v>04522320190 ISE INT.STAND G2 COBAS C/HIT</v>
          </cell>
          <cell r="J84" t="str">
            <v>ml</v>
          </cell>
          <cell r="K84" t="str">
            <v>5 x 600 mL</v>
          </cell>
        </row>
        <row r="85">
          <cell r="I85" t="str">
            <v>12102137001 ASSAY TIP/CUP E170</v>
          </cell>
          <cell r="J85" t="str">
            <v>cái</v>
          </cell>
          <cell r="K85" t="str">
            <v>48 x (84 típ + 84 cúp) + 8 hộp giấy thải</v>
          </cell>
        </row>
        <row r="86">
          <cell r="I86" t="str">
            <v>06687750190 Cortisol G2 CS Elecsys</v>
          </cell>
          <cell r="J86" t="str">
            <v>ml</v>
          </cell>
          <cell r="K86" t="str">
            <v>4 x 1.0 mL</v>
          </cell>
        </row>
        <row r="87">
          <cell r="I87" t="str">
            <v>03184919190 ELEC C-PEPTIDE CS</v>
          </cell>
          <cell r="J87" t="str">
            <v>ml</v>
          </cell>
          <cell r="K87" t="str">
            <v>4 x 1.0 mL</v>
          </cell>
        </row>
        <row r="88">
          <cell r="I88" t="str">
            <v>11820974322 CYFRA CALSET 2 ELEC</v>
          </cell>
          <cell r="J88" t="str">
            <v>ml</v>
          </cell>
          <cell r="K88" t="str">
            <v>4 x 1.0 mL</v>
          </cell>
        </row>
        <row r="89">
          <cell r="I89" t="str">
            <v>03302652190 HCG+BETA II CS ELEC</v>
          </cell>
          <cell r="J89" t="str">
            <v>ml</v>
          </cell>
          <cell r="K89" t="str">
            <v>4 x 1.0 mL</v>
          </cell>
        </row>
        <row r="90">
          <cell r="I90" t="str">
            <v>05950945190 HE4 CS Elecsys</v>
          </cell>
          <cell r="J90" t="str">
            <v>ml</v>
          </cell>
          <cell r="K90" t="str">
            <v>4 x 1.0 mL</v>
          </cell>
        </row>
        <row r="91">
          <cell r="I91" t="str">
            <v>09005030190 Elecsys Anti-Tg CalSet</v>
          </cell>
          <cell r="J91" t="str">
            <v>ml</v>
          </cell>
          <cell r="K91" t="str">
            <v>4 x 1.5 mL</v>
          </cell>
        </row>
        <row r="92">
          <cell r="I92" t="str">
            <v>12133121122 NSE CS ELECSYS KIT</v>
          </cell>
          <cell r="J92" t="str">
            <v>ml</v>
          </cell>
          <cell r="K92" t="str">
            <v>4 x 1.0 mL</v>
          </cell>
        </row>
        <row r="93">
          <cell r="I93" t="str">
            <v xml:space="preserve">09315292190 Elecsys proBNP II CS </v>
          </cell>
          <cell r="J93" t="str">
            <v>ml</v>
          </cell>
          <cell r="K93" t="str">
            <v>4 x 1.0 mL</v>
          </cell>
        </row>
        <row r="94">
          <cell r="I94" t="str">
            <v>08243875190 PTH CS Elecsys V2</v>
          </cell>
          <cell r="J94" t="str">
            <v>ml</v>
          </cell>
          <cell r="K94" t="str">
            <v>4 x 1.0 mL</v>
          </cell>
        </row>
        <row r="95">
          <cell r="I95" t="str">
            <v>07126999190 SCC CS Elecsys</v>
          </cell>
          <cell r="J95" t="str">
            <v>ml</v>
          </cell>
          <cell r="K95" t="str">
            <v>4 x 1.0 mL</v>
          </cell>
        </row>
        <row r="96">
          <cell r="I96" t="str">
            <v>05889065190 Tacrolimus CS Elecsys</v>
          </cell>
          <cell r="J96" t="str">
            <v>ml</v>
          </cell>
          <cell r="K96" t="str">
            <v>6 x 1 mL</v>
          </cell>
        </row>
        <row r="97">
          <cell r="I97" t="str">
            <v>11930346122 SYS WASH ELECSYS</v>
          </cell>
          <cell r="J97" t="str">
            <v>ml</v>
          </cell>
          <cell r="K97" t="str">
            <v>500 ml</v>
          </cell>
        </row>
        <row r="98">
          <cell r="I98" t="str">
            <v>04880340190 PROCELL M 2*2 L ELEC</v>
          </cell>
          <cell r="J98" t="str">
            <v>ml</v>
          </cell>
          <cell r="K98" t="str">
            <v>2 x 2 L</v>
          </cell>
        </row>
        <row r="99">
          <cell r="I99" t="str">
            <v>04880293214  CleanCell M</v>
          </cell>
          <cell r="J99" t="str">
            <v>ml</v>
          </cell>
          <cell r="K99" t="str">
            <v>2 x 2 L</v>
          </cell>
        </row>
        <row r="100">
          <cell r="I100" t="str">
            <v>03005712190 PROBE WASH M ELECSYS</v>
          </cell>
          <cell r="J100" t="str">
            <v>ml</v>
          </cell>
          <cell r="K100" t="str">
            <v>12 x 70 ml</v>
          </cell>
        </row>
        <row r="101">
          <cell r="I101" t="str">
            <v>03004899190 PRECLEAN M</v>
          </cell>
          <cell r="J101" t="str">
            <v>ml</v>
          </cell>
          <cell r="K101" t="str">
            <v>5 x 600 ml</v>
          </cell>
        </row>
        <row r="102">
          <cell r="I102" t="str">
            <v>05889073190 ISD Sample PT Elecsys e100</v>
          </cell>
          <cell r="J102" t="str">
            <v>ml</v>
          </cell>
          <cell r="K102" t="str">
            <v>30 mL</v>
          </cell>
        </row>
        <row r="103">
          <cell r="I103" t="str">
            <v>08814899190 Elecsys HBsAg II quant II</v>
          </cell>
          <cell r="J103" t="str">
            <v>Test</v>
          </cell>
          <cell r="K103" t="str">
            <v>100 Test</v>
          </cell>
        </row>
        <row r="104">
          <cell r="I104" t="str">
            <v>08814856190 Elecsys HBsAg II 100T</v>
          </cell>
          <cell r="J104" t="str">
            <v>Test</v>
          </cell>
          <cell r="K104" t="str">
            <v>100 Test</v>
          </cell>
        </row>
        <row r="105">
          <cell r="I105" t="str">
            <v>11662988122 PROCELL ELEC 6X380</v>
          </cell>
          <cell r="J105" t="str">
            <v>ml</v>
          </cell>
          <cell r="K105" t="str">
            <v>6 x 380 ml</v>
          </cell>
        </row>
        <row r="106">
          <cell r="I106" t="str">
            <v>11820583122 HBEAG ELECSYS KIT</v>
          </cell>
          <cell r="J106" t="str">
            <v>Test</v>
          </cell>
          <cell r="K106" t="str">
            <v>100 Test</v>
          </cell>
        </row>
        <row r="107">
          <cell r="I107" t="str">
            <v>11820613122 ANTI-HBE ELEC</v>
          </cell>
          <cell r="J107" t="str">
            <v>Test</v>
          </cell>
          <cell r="K107" t="str">
            <v>100 Test</v>
          </cell>
        </row>
        <row r="108">
          <cell r="I108" t="str">
            <v>11820567122 ANTI-HBC IGM ELEC</v>
          </cell>
          <cell r="J108" t="str">
            <v>Test</v>
          </cell>
          <cell r="K108" t="str">
            <v>100 Test</v>
          </cell>
        </row>
        <row r="109">
          <cell r="I109" t="str">
            <v>11776452122 PRECICTR TUMOR MARKER ELEC</v>
          </cell>
          <cell r="J109" t="str">
            <v>ml</v>
          </cell>
          <cell r="K109" t="str">
            <v>4 x 3.0 mL</v>
          </cell>
        </row>
        <row r="110">
          <cell r="I110" t="str">
            <v>09005684190 Elecsys Calcitonin CS V2</v>
          </cell>
          <cell r="J110" t="str">
            <v>ml</v>
          </cell>
          <cell r="K110" t="str">
            <v>4 x 1.0 mL</v>
          </cell>
        </row>
        <row r="111">
          <cell r="I111" t="str">
            <v>05031664190 ELECSYS PRECICONTROL ANTI-CC</v>
          </cell>
          <cell r="J111" t="str">
            <v>ml</v>
          </cell>
          <cell r="K111" t="str">
            <v>4 x 2.0 mL</v>
          </cell>
        </row>
        <row r="112">
          <cell r="I112" t="str">
            <v>07143745190 PreciCtrl HBsAg II quant II</v>
          </cell>
          <cell r="J112" t="str">
            <v>ml</v>
          </cell>
          <cell r="K112" t="str">
            <v>15 x 1.3 mL</v>
          </cell>
        </row>
        <row r="113">
          <cell r="I113" t="str">
            <v>05950953190 HE4 PC Elecsys</v>
          </cell>
          <cell r="J113" t="str">
            <v>ml</v>
          </cell>
          <cell r="K113" t="str">
            <v>4 x 1.0 mL</v>
          </cell>
        </row>
        <row r="114">
          <cell r="I114" t="str">
            <v>06924107190 PreciControl HIV Gen II</v>
          </cell>
          <cell r="J114" t="str">
            <v>ml</v>
          </cell>
          <cell r="K114" t="str">
            <v>6 x 2.0 mL</v>
          </cell>
        </row>
        <row r="115">
          <cell r="I115" t="str">
            <v>03290379190 PRECICONTROL ANTI HCV CE</v>
          </cell>
          <cell r="J115" t="str">
            <v>ml</v>
          </cell>
          <cell r="K115" t="str">
            <v>16 x 1.3 mL</v>
          </cell>
        </row>
        <row r="116">
          <cell r="I116" t="str">
            <v>05042666191 PRECI CONTROL THYROAB</v>
          </cell>
          <cell r="J116" t="str">
            <v>ml</v>
          </cell>
          <cell r="K116" t="str">
            <v>4 x 2 ml</v>
          </cell>
        </row>
        <row r="117">
          <cell r="I117" t="str">
            <v>11732277122 UNIVERSAL DILUENT ELEC</v>
          </cell>
          <cell r="J117" t="str">
            <v>ml</v>
          </cell>
          <cell r="K117" t="str">
            <v>2 x 16 ml</v>
          </cell>
        </row>
        <row r="118">
          <cell r="I118" t="str">
            <v>08836981190 Elecsys Anti-HCV II 100</v>
          </cell>
          <cell r="J118" t="str">
            <v>Test</v>
          </cell>
          <cell r="K118" t="str">
            <v>100 Test</v>
          </cell>
        </row>
        <row r="119">
          <cell r="I119" t="str">
            <v>08498598190 Elecsys Anti-HBs II 100T</v>
          </cell>
          <cell r="J119" t="str">
            <v>Test</v>
          </cell>
          <cell r="K119" t="str">
            <v>100 Test</v>
          </cell>
        </row>
        <row r="120">
          <cell r="I120" t="str">
            <v>08946710190 Elecsys ACTH 100 V2</v>
          </cell>
          <cell r="J120" t="str">
            <v>Test</v>
          </cell>
          <cell r="K120" t="str">
            <v>100 Test</v>
          </cell>
        </row>
        <row r="121">
          <cell r="I121" t="str">
            <v>'09005692190 Elecsys CA 72-4 100T</v>
          </cell>
          <cell r="J121" t="str">
            <v>Test</v>
          </cell>
          <cell r="K121" t="str">
            <v>100 test</v>
          </cell>
        </row>
        <row r="122">
          <cell r="I122" t="str">
            <v>09005668190 Elecsys Calcitonin 100 T</v>
          </cell>
          <cell r="J122" t="str">
            <v>Test</v>
          </cell>
          <cell r="K122" t="str">
            <v>100 Test</v>
          </cell>
        </row>
        <row r="123">
          <cell r="I123" t="str">
            <v>06687733190 Cortisol G2 Elec cobas e100</v>
          </cell>
          <cell r="J123" t="str">
            <v>Test</v>
          </cell>
          <cell r="K123" t="str">
            <v>100 Test</v>
          </cell>
        </row>
        <row r="124">
          <cell r="I124" t="str">
            <v>03271749190 HCG+BETA II RP ELEC</v>
          </cell>
          <cell r="J124" t="str">
            <v>Test</v>
          </cell>
          <cell r="K124" t="str">
            <v>100 Test</v>
          </cell>
        </row>
        <row r="125">
          <cell r="I125" t="str">
            <v>08924163190 Elecsys HIV Combi PT 100T</v>
          </cell>
          <cell r="J125" t="str">
            <v>Test</v>
          </cell>
          <cell r="K125" t="str">
            <v>100 Test</v>
          </cell>
        </row>
        <row r="126">
          <cell r="I126" t="str">
            <v>05031656190 ANTI CCP</v>
          </cell>
          <cell r="J126" t="str">
            <v>Test</v>
          </cell>
          <cell r="K126" t="str">
            <v>100 Test</v>
          </cell>
        </row>
        <row r="127">
          <cell r="I127" t="str">
            <v>11972103122 PTH ELECSYS,COBAS E</v>
          </cell>
          <cell r="J127" t="str">
            <v>Test</v>
          </cell>
          <cell r="K127" t="str">
            <v>100 Test</v>
          </cell>
        </row>
        <row r="128">
          <cell r="I128" t="str">
            <v>03015050122 TRSF 100T COBASC INT</v>
          </cell>
          <cell r="J128" t="str">
            <v>Test</v>
          </cell>
          <cell r="K128" t="str">
            <v>100 Test</v>
          </cell>
        </row>
        <row r="129">
          <cell r="I129" t="str">
            <v xml:space="preserve">09315349190 Elecsys TroponinT hs STAT </v>
          </cell>
          <cell r="J129" t="str">
            <v>Test</v>
          </cell>
          <cell r="K129" t="str">
            <v>100 Test</v>
          </cell>
        </row>
        <row r="130">
          <cell r="I130" t="str">
            <v>04687876190 PRECICTRL HBSAG 2 ELEC</v>
          </cell>
          <cell r="J130" t="str">
            <v>ml</v>
          </cell>
          <cell r="K130" t="str">
            <v>16 x 1.3 mL</v>
          </cell>
        </row>
        <row r="131">
          <cell r="I131" t="str">
            <v>05095107190 ELEC PRECICONTROL TROPONIN</v>
          </cell>
          <cell r="J131" t="str">
            <v>ml</v>
          </cell>
          <cell r="K131" t="str">
            <v>4 x 2 mL</v>
          </cell>
        </row>
        <row r="132">
          <cell r="I132" t="str">
            <v>04498577190 CHE GEN.2 200T COBAS C/INT</v>
          </cell>
          <cell r="J132" t="str">
            <v>Test</v>
          </cell>
          <cell r="K132" t="str">
            <v>200 Test</v>
          </cell>
        </row>
        <row r="133">
          <cell r="I133" t="str">
            <v>07360070190 PreciControl LC Elec. cobasE</v>
          </cell>
          <cell r="J133" t="str">
            <v>ml</v>
          </cell>
          <cell r="K133" t="str">
            <v>4 x 3.0 mL</v>
          </cell>
        </row>
        <row r="134">
          <cell r="I134" t="str">
            <v>08991405190 Elecsys TG G2 CS V2</v>
          </cell>
          <cell r="J134" t="str">
            <v>ml</v>
          </cell>
          <cell r="K134" t="str">
            <v>4 x 1.0 mL</v>
          </cell>
        </row>
        <row r="135">
          <cell r="I135" t="str">
            <v>09007636190 Elecsys ProGRP 100T</v>
          </cell>
          <cell r="J135" t="str">
            <v>Test</v>
          </cell>
          <cell r="K135" t="str">
            <v>100 Test</v>
          </cell>
        </row>
        <row r="136">
          <cell r="I136" t="str">
            <v>06334601001 cobas u pack</v>
          </cell>
          <cell r="J136" t="str">
            <v>Test</v>
          </cell>
          <cell r="K136" t="str">
            <v>400 strips</v>
          </cell>
        </row>
        <row r="137">
          <cell r="I137" t="str">
            <v>03755525001 SPU</v>
          </cell>
          <cell r="J137" t="str">
            <v>Cái</v>
          </cell>
          <cell r="K137" t="str">
            <v>12x24 cái</v>
          </cell>
        </row>
        <row r="138">
          <cell r="I138" t="str">
            <v>GeneProof Herpes Simplex Virus (HSV-1/2) PCR Kit</v>
          </cell>
          <cell r="J138" t="str">
            <v>Test</v>
          </cell>
          <cell r="K138" t="str">
            <v>25 test/kit</v>
          </cell>
        </row>
        <row r="139">
          <cell r="I139" t="str">
            <v>GeneProof PathogenFree DNA Isolation Kit</v>
          </cell>
          <cell r="J139" t="str">
            <v>Test</v>
          </cell>
          <cell r="K139" t="str">
            <v>50 test/kit</v>
          </cell>
        </row>
        <row r="140">
          <cell r="I140" t="str">
            <v>Clonorchis IgG Elisa Kit</v>
          </cell>
          <cell r="J140" t="str">
            <v>Test</v>
          </cell>
          <cell r="K140" t="str">
            <v>96 test/hộp</v>
          </cell>
        </row>
        <row r="141">
          <cell r="I141" t="str">
            <v>Fasciola IgG Elisa Kit</v>
          </cell>
          <cell r="J141" t="str">
            <v>test</v>
          </cell>
          <cell r="K141" t="str">
            <v>96 test/hộp</v>
          </cell>
        </row>
        <row r="142">
          <cell r="I142" t="str">
            <v>Toxocara IgG Elisa Kit</v>
          </cell>
          <cell r="J142" t="str">
            <v>Test</v>
          </cell>
          <cell r="K142" t="str">
            <v>96 test/hộp</v>
          </cell>
        </row>
        <row r="143">
          <cell r="I143" t="str">
            <v>Strongyloides IgG Elisa Kit</v>
          </cell>
          <cell r="J143" t="str">
            <v>Test</v>
          </cell>
          <cell r="K143" t="str">
            <v>96 test/hộp</v>
          </cell>
        </row>
        <row r="144">
          <cell r="I144" t="str">
            <v>Que thử đường huyết OneTouch Verio</v>
          </cell>
          <cell r="J144" t="str">
            <v>Test</v>
          </cell>
          <cell r="K144" t="str">
            <v>50 test/hộp</v>
          </cell>
        </row>
        <row r="145">
          <cell r="I145" t="str">
            <v>NORFLOXACIN</v>
          </cell>
          <cell r="J145" t="str">
            <v>Khoanh</v>
          </cell>
          <cell r="K145" t="str">
            <v>5 x 50 khoanh/hộp</v>
          </cell>
        </row>
        <row r="146">
          <cell r="I146" t="str">
            <v>LINEZOLID</v>
          </cell>
          <cell r="J146" t="str">
            <v>Khoanh</v>
          </cell>
          <cell r="K146" t="str">
            <v>5 x 50 khoanh/hộp</v>
          </cell>
        </row>
        <row r="147">
          <cell r="I147" t="str">
            <v>AMIKACIN</v>
          </cell>
          <cell r="J147" t="str">
            <v>Khoanh</v>
          </cell>
          <cell r="K147" t="str">
            <v>5 x 50 khoanh/hộp</v>
          </cell>
        </row>
        <row r="148">
          <cell r="I148" t="str">
            <v>AMPICILLIN/SULBACTAM</v>
          </cell>
          <cell r="J148" t="str">
            <v>Khoanh</v>
          </cell>
          <cell r="K148" t="str">
            <v>5 x 50 khoanh/hộp</v>
          </cell>
        </row>
        <row r="149">
          <cell r="I149" t="str">
            <v>AMOXYCILLIN/CLAVULANIC ACID</v>
          </cell>
          <cell r="J149" t="str">
            <v>Khoanh</v>
          </cell>
          <cell r="K149" t="str">
            <v>5 x 50 khoanh/hộp</v>
          </cell>
        </row>
        <row r="150">
          <cell r="I150" t="str">
            <v>CEFEPIME</v>
          </cell>
          <cell r="J150" t="str">
            <v>Khoanh</v>
          </cell>
          <cell r="K150" t="str">
            <v>5 x 50 khoanh/hộp</v>
          </cell>
        </row>
        <row r="151">
          <cell r="I151" t="str">
            <v>CEFTRIAXONE</v>
          </cell>
          <cell r="J151" t="str">
            <v>Khoanh</v>
          </cell>
          <cell r="K151" t="str">
            <v>5 x 50 khoanh/hộp</v>
          </cell>
        </row>
        <row r="152">
          <cell r="I152" t="str">
            <v>CEFUROXIME SODIUM</v>
          </cell>
          <cell r="J152" t="str">
            <v>Khoanh</v>
          </cell>
          <cell r="K152" t="str">
            <v>5 x 50 khoanh/hộp</v>
          </cell>
        </row>
        <row r="153">
          <cell r="I153" t="str">
            <v>CHLORAMPHENICOL</v>
          </cell>
          <cell r="J153" t="str">
            <v>Khoanh</v>
          </cell>
          <cell r="K153" t="str">
            <v>5 x 50 khoanh/hộp</v>
          </cell>
        </row>
        <row r="154">
          <cell r="I154" t="str">
            <v>CIPROFLOXACIN</v>
          </cell>
          <cell r="J154" t="str">
            <v>Khoanh</v>
          </cell>
          <cell r="K154" t="str">
            <v>5 x 50 khoanh/hộp</v>
          </cell>
        </row>
        <row r="155">
          <cell r="I155" t="str">
            <v>GENTAMICIN</v>
          </cell>
          <cell r="J155" t="str">
            <v>Khoanh</v>
          </cell>
          <cell r="K155" t="str">
            <v>5 x 50 khoanh/hộp</v>
          </cell>
        </row>
        <row r="156">
          <cell r="I156" t="str">
            <v>IMIPENEM</v>
          </cell>
          <cell r="J156" t="str">
            <v>Khoanh</v>
          </cell>
          <cell r="K156" t="str">
            <v>5 x 50 khoanh/hộp</v>
          </cell>
        </row>
        <row r="157">
          <cell r="I157" t="str">
            <v>LEVOFLOXACIN</v>
          </cell>
          <cell r="J157" t="str">
            <v>Khoanh</v>
          </cell>
          <cell r="K157" t="str">
            <v>5 x 50 khoanh/hộp</v>
          </cell>
        </row>
        <row r="158">
          <cell r="I158" t="str">
            <v>OFLOXACIN</v>
          </cell>
          <cell r="J158" t="str">
            <v>Khoanh</v>
          </cell>
          <cell r="K158" t="str">
            <v>5 x 50 khoanh/hộp</v>
          </cell>
        </row>
        <row r="159">
          <cell r="I159" t="str">
            <v>PIPERACILLIN/TAZOBACTAM</v>
          </cell>
          <cell r="J159" t="str">
            <v>Khoanh</v>
          </cell>
          <cell r="K159" t="str">
            <v>5 x 50 khoanh/hộp</v>
          </cell>
        </row>
        <row r="160">
          <cell r="I160" t="str">
            <v>TETRACYCLINE</v>
          </cell>
          <cell r="J160" t="str">
            <v>Khoanh</v>
          </cell>
          <cell r="K160" t="str">
            <v>5 x 50 khoanh/hộp</v>
          </cell>
        </row>
        <row r="161">
          <cell r="I161" t="str">
            <v>TOBRAMYCIN</v>
          </cell>
          <cell r="J161" t="str">
            <v>Khoanh</v>
          </cell>
          <cell r="K161" t="str">
            <v>5 x 50 khoanh/hộp</v>
          </cell>
        </row>
        <row r="162">
          <cell r="I162" t="str">
            <v>CEFOTAXIME</v>
          </cell>
          <cell r="J162" t="str">
            <v>Khoanh</v>
          </cell>
          <cell r="K162" t="str">
            <v>5 x 50 khoanh/hộp</v>
          </cell>
        </row>
        <row r="163">
          <cell r="I163" t="str">
            <v>CEFTAZIDIME</v>
          </cell>
          <cell r="J163" t="str">
            <v>Khoanh</v>
          </cell>
          <cell r="K163" t="str">
            <v>5 x 50 khoanh/hộp</v>
          </cell>
        </row>
        <row r="164">
          <cell r="I164" t="str">
            <v>DORIPENEM</v>
          </cell>
          <cell r="J164" t="str">
            <v>Khoanh</v>
          </cell>
          <cell r="K164" t="str">
            <v>5 x 50 khoanh/hộp</v>
          </cell>
        </row>
        <row r="165">
          <cell r="I165" t="str">
            <v>DOXYCYCLINE</v>
          </cell>
          <cell r="J165" t="str">
            <v>Khoanh</v>
          </cell>
          <cell r="K165" t="str">
            <v>5 x 50 khoanh/hộp</v>
          </cell>
        </row>
        <row r="166">
          <cell r="I166" t="str">
            <v>ERTAPENEM</v>
          </cell>
          <cell r="J166" t="str">
            <v>Khoanh</v>
          </cell>
          <cell r="K166" t="str">
            <v>5 x 50 khoanh/hộp</v>
          </cell>
        </row>
        <row r="167">
          <cell r="I167" t="str">
            <v>NITROFURANTOIN</v>
          </cell>
          <cell r="J167" t="str">
            <v>Khoanh</v>
          </cell>
          <cell r="K167" t="str">
            <v>5 x 50 khoanh/hộp</v>
          </cell>
        </row>
        <row r="168">
          <cell r="I168" t="str">
            <v>ERYTHROMYCIN</v>
          </cell>
          <cell r="J168" t="str">
            <v>Khoanh</v>
          </cell>
          <cell r="K168" t="str">
            <v>5 x 50 khoanh/hộp</v>
          </cell>
        </row>
        <row r="169">
          <cell r="I169" t="str">
            <v>Cefotaxime + Clavulanic
 acid CTL, 40ug</v>
          </cell>
          <cell r="J169" t="str">
            <v>Test</v>
          </cell>
          <cell r="K169" t="str">
            <v>250 khoanh/hộp</v>
          </cell>
        </row>
        <row r="170">
          <cell r="I170" t="str">
            <v>Ceftazidime + Clavulanic
 acid CAL, 40ug</v>
          </cell>
          <cell r="J170" t="str">
            <v>Test</v>
          </cell>
          <cell r="K170" t="str">
            <v>250 khoanh/hộp</v>
          </cell>
        </row>
        <row r="171">
          <cell r="I171" t="str">
            <v>Meropenem MRP 10 mcg</v>
          </cell>
          <cell r="J171" t="str">
            <v>Khoanh</v>
          </cell>
          <cell r="K171" t="str">
            <v>Hộp 5x50 khoanh</v>
          </cell>
        </row>
        <row r="172">
          <cell r="I172" t="str">
            <v>Ticarcillin / Clavulanic Acid TCC 75/10 mcg</v>
          </cell>
          <cell r="J172" t="str">
            <v>Khoanh</v>
          </cell>
          <cell r="K172" t="str">
            <v>Hộp 5x50 khoanh</v>
          </cell>
        </row>
        <row r="173">
          <cell r="I173" t="str">
            <v>CEFOPERAZONE</v>
          </cell>
          <cell r="J173" t="str">
            <v>Khoanh</v>
          </cell>
          <cell r="K173" t="str">
            <v>5 x 50 khoanh/hộp</v>
          </cell>
        </row>
        <row r="174">
          <cell r="I174" t="str">
            <v>COLISTIN</v>
          </cell>
          <cell r="J174" t="str">
            <v>Khoanh</v>
          </cell>
          <cell r="K174" t="str">
            <v>5 x 50 khoanh/hộp</v>
          </cell>
        </row>
        <row r="175">
          <cell r="I175" t="str">
            <v>AZITHROMYCIN</v>
          </cell>
          <cell r="J175" t="str">
            <v>Khoanh</v>
          </cell>
          <cell r="K175" t="str">
            <v>5 x 50 khoanh/hộp</v>
          </cell>
        </row>
        <row r="176">
          <cell r="I176" t="str">
            <v>MIC Test Strip VANCOMYCIN VA 0.016-256
(khoa chỉ định dùng hàng này)</v>
          </cell>
          <cell r="J176" t="str">
            <v>Thanh</v>
          </cell>
          <cell r="K176" t="str">
            <v>30 test/hộp</v>
          </cell>
        </row>
        <row r="177">
          <cell r="I177" t="str">
            <v xml:space="preserve"> MUELLER HINTON AGAR</v>
          </cell>
          <cell r="J177" t="str">
            <v>Gam</v>
          </cell>
          <cell r="K177" t="str">
            <v>500 g/hộp</v>
          </cell>
        </row>
        <row r="178">
          <cell r="I178" t="str">
            <v xml:space="preserve"> BLOOD AGAR BASE</v>
          </cell>
          <cell r="J178" t="str">
            <v>Gam</v>
          </cell>
          <cell r="K178" t="str">
            <v>500 g/hộp</v>
          </cell>
        </row>
        <row r="179">
          <cell r="I179" t="str">
            <v xml:space="preserve"> COLUMBIA BLOOD AGAR BASE</v>
          </cell>
          <cell r="J179" t="str">
            <v>Gam</v>
          </cell>
          <cell r="K179" t="str">
            <v>500 g/hộp</v>
          </cell>
        </row>
        <row r="180">
          <cell r="I180" t="str">
            <v xml:space="preserve"> MUELLER HINTON BROTH</v>
          </cell>
          <cell r="J180" t="str">
            <v>Gam</v>
          </cell>
          <cell r="K180" t="str">
            <v>500 g/hộp</v>
          </cell>
        </row>
        <row r="181">
          <cell r="I181" t="str">
            <v xml:space="preserve"> BRILLIANCE UTI AGAR</v>
          </cell>
          <cell r="J181" t="str">
            <v>Gam</v>
          </cell>
          <cell r="K181" t="str">
            <v>400 g/hộp</v>
          </cell>
        </row>
        <row r="182">
          <cell r="I182" t="str">
            <v xml:space="preserve"> MAC-CONKEY AGAR NO 3</v>
          </cell>
          <cell r="J182" t="str">
            <v>Gam</v>
          </cell>
          <cell r="K182" t="str">
            <v>500 g/hộp</v>
          </cell>
        </row>
        <row r="183">
          <cell r="I183" t="str">
            <v>Naoh</v>
          </cell>
          <cell r="J183" t="str">
            <v>Gam</v>
          </cell>
          <cell r="K183" t="str">
            <v>chai 500 ml</v>
          </cell>
        </row>
        <row r="184">
          <cell r="I184" t="str">
            <v>MELAB- Color Gram Set (Bộ nhuộm Gram)</v>
          </cell>
          <cell r="J184" t="str">
            <v>Bộ</v>
          </cell>
          <cell r="K184" t="str">
            <v>Bộ 4 chai 100ml</v>
          </cell>
        </row>
        <row r="185">
          <cell r="I185" t="str">
            <v>MELAB - Ziehl Neelsen Set (Bộ nhuộm Ziehl Neelsen)</v>
          </cell>
          <cell r="J185" t="str">
            <v xml:space="preserve">Bộ </v>
          </cell>
          <cell r="K185" t="str">
            <v>Bộ 3 chai 250ml</v>
          </cell>
        </row>
        <row r="186">
          <cell r="I186" t="str">
            <v>Rapid Anti-HCV Test</v>
          </cell>
          <cell r="J186" t="str">
            <v>Test</v>
          </cell>
          <cell r="K186" t="str">
            <v>50
test/hộp</v>
          </cell>
        </row>
        <row r="187">
          <cell r="I187" t="str">
            <v xml:space="preserve">Bioline™ HAV IgG/IgM </v>
          </cell>
          <cell r="J187" t="str">
            <v>Test</v>
          </cell>
          <cell r="K187" t="str">
            <v>Hộp 25 test</v>
          </cell>
        </row>
        <row r="188">
          <cell r="I188" t="str">
            <v>Anti A
Anti AB
Anti B</v>
          </cell>
          <cell r="J188" t="str">
            <v>Bộ</v>
          </cell>
          <cell r="K188" t="str">
            <v>Bộ 3 lọ x 10 ml</v>
          </cell>
        </row>
        <row r="189">
          <cell r="I189" t="str">
            <v>Flowflex Influenza A/B Rapid Test</v>
          </cell>
          <cell r="J189" t="str">
            <v>Test</v>
          </cell>
          <cell r="K189" t="str">
            <v>25 test/Hộp</v>
          </cell>
        </row>
        <row r="190">
          <cell r="I190" t="str">
            <v>Anti D (IgM+IgG)</v>
          </cell>
          <cell r="J190" t="str">
            <v>Bộ</v>
          </cell>
          <cell r="K190" t="str">
            <v>Lọ 10ml</v>
          </cell>
        </row>
        <row r="191">
          <cell r="I191" t="str">
            <v>RPR Carbon</v>
          </cell>
          <cell r="J191" t="str">
            <v>Test</v>
          </cell>
          <cell r="K191" t="str">
            <v>500 test/ hộp</v>
          </cell>
        </row>
        <row r="192">
          <cell r="I192" t="str">
            <v>Bioline™ HCV</v>
          </cell>
          <cell r="J192" t="str">
            <v>Test</v>
          </cell>
          <cell r="K192" t="str">
            <v>Hộp 100 test</v>
          </cell>
        </row>
        <row r="193">
          <cell r="I193" t="str">
            <v xml:space="preserve">Bioline™ INFLUENZA ANTIGEN </v>
          </cell>
          <cell r="J193" t="str">
            <v>Test</v>
          </cell>
          <cell r="K193" t="str">
            <v>Hộp 25 test</v>
          </cell>
        </row>
        <row r="194">
          <cell r="I194" t="str">
            <v>Formaldehyde Solutions</v>
          </cell>
          <cell r="J194" t="str">
            <v>ml</v>
          </cell>
          <cell r="K194" t="str">
            <v>chai 500 ml</v>
          </cell>
        </row>
        <row r="195">
          <cell r="I195" t="str">
            <v>Giemsa</v>
          </cell>
          <cell r="J195" t="str">
            <v xml:space="preserve">Lít </v>
          </cell>
          <cell r="K195" t="str">
            <v>1000ml/ chai</v>
          </cell>
        </row>
        <row r="196">
          <cell r="I196" t="str">
            <v>Thuốc nhuộm tiêu bản Eosin</v>
          </cell>
          <cell r="J196" t="str">
            <v>Hộp</v>
          </cell>
          <cell r="K196" t="str">
            <v>Hộp 6 lọ</v>
          </cell>
        </row>
        <row r="197">
          <cell r="I197" t="str">
            <v>Thuốc nhuộm tiêu bản Hematoxylin</v>
          </cell>
          <cell r="J197" t="str">
            <v>Hộp</v>
          </cell>
          <cell r="K197" t="str">
            <v>Hộp (6 lọ A + 6 lọ B)</v>
          </cell>
        </row>
        <row r="198">
          <cell r="I198" t="str">
            <v>Sáp Paraffin để cố định mẫu/ Paraffin Type 6</v>
          </cell>
          <cell r="J198" t="str">
            <v>gam</v>
          </cell>
          <cell r="K198" t="str">
            <v>Thùng/ 10 gói x0.9kg</v>
          </cell>
        </row>
        <row r="199">
          <cell r="I199" t="str">
            <v>Iodine</v>
          </cell>
          <cell r="J199" t="str">
            <v>Gam</v>
          </cell>
          <cell r="K199" t="str">
            <v>250g/lọ</v>
          </cell>
        </row>
        <row r="200">
          <cell r="I200" t="str">
            <v>Potassium Iodide</v>
          </cell>
          <cell r="J200" t="str">
            <v>Gam</v>
          </cell>
          <cell r="K200" t="str">
            <v>500g/lộ</v>
          </cell>
        </row>
        <row r="201">
          <cell r="I201" t="str">
            <v>Dầu parafiin</v>
          </cell>
          <cell r="J201" t="str">
            <v>ml</v>
          </cell>
          <cell r="K201" t="str">
            <v>165kg/phuy</v>
          </cell>
        </row>
        <row r="202">
          <cell r="I202" t="str">
            <v>Giấy in nhiệt máy sinh hóa huyết học</v>
          </cell>
          <cell r="J202" t="str">
            <v>Cuộn</v>
          </cell>
          <cell r="K202" t="str">
            <v>01 cuộn/túi</v>
          </cell>
        </row>
        <row r="203">
          <cell r="I203" t="str">
            <v>Citric acid monohydrate</v>
          </cell>
          <cell r="J203" t="str">
            <v>g</v>
          </cell>
          <cell r="K203" t="str">
            <v>25kg/Bao</v>
          </cell>
        </row>
        <row r="204">
          <cell r="I204" t="str">
            <v>Cồn tuyệt đối</v>
          </cell>
          <cell r="J204" t="str">
            <v>ml</v>
          </cell>
          <cell r="K204" t="str">
            <v>Can 30 lít</v>
          </cell>
        </row>
        <row r="205">
          <cell r="I205" t="str">
            <v>Muối viên</v>
          </cell>
          <cell r="J205" t="str">
            <v>Kg</v>
          </cell>
          <cell r="K205" t="str">
            <v>25Kg/bao</v>
          </cell>
        </row>
        <row r="206">
          <cell r="I206" t="str">
            <v>Cồn 90 độ</v>
          </cell>
          <cell r="J206" t="str">
            <v>ml</v>
          </cell>
          <cell r="K206" t="str">
            <v>Can 20/30 lít</v>
          </cell>
        </row>
        <row r="207">
          <cell r="I207" t="str">
            <v>Cloramin B</v>
          </cell>
          <cell r="J207" t="str">
            <v>kg</v>
          </cell>
          <cell r="K207" t="str">
            <v>Thùng 25Kg</v>
          </cell>
        </row>
        <row r="208">
          <cell r="I208" t="str">
            <v>Dầu sả</v>
          </cell>
          <cell r="J208" t="str">
            <v>ml</v>
          </cell>
          <cell r="K208" t="str">
            <v>chai 500 ml</v>
          </cell>
        </row>
      </sheetData>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ẫu 25"/>
    </sheetNames>
    <sheetDataSet>
      <sheetData sheetId="0" refreshError="1">
        <row r="13">
          <cell r="I13" t="str">
            <v>URINE/CSF ALBUMIN CALIBRATOR</v>
          </cell>
          <cell r="J13" t="str">
            <v>ml</v>
          </cell>
          <cell r="K13" t="str">
            <v>Hộp 5x2ml (Hộp 10ml)</v>
          </cell>
        </row>
        <row r="14">
          <cell r="I14" t="str">
            <v>CRP LATEX CALIBRATOR HIGHLY SENSITIVE (HS) SET</v>
          </cell>
          <cell r="J14" t="str">
            <v>ml</v>
          </cell>
          <cell r="K14" t="str">
            <v>Hộp 5x2ml (Hộp 10ml)</v>
          </cell>
        </row>
        <row r="15">
          <cell r="I15" t="str">
            <v>ALBUMIN</v>
          </cell>
          <cell r="J15" t="str">
            <v>ml</v>
          </cell>
          <cell r="K15" t="str">
            <v>Hộp 4x29ml (Hộp 116ml)</v>
          </cell>
        </row>
        <row r="16">
          <cell r="I16" t="str">
            <v>TOTAL BILIRUBIN</v>
          </cell>
          <cell r="J16" t="str">
            <v>ml</v>
          </cell>
          <cell r="K16" t="str">
            <v>Hộp 4x15ml+4x15ml (Hộp 120ml)</v>
          </cell>
        </row>
        <row r="17">
          <cell r="I17" t="str">
            <v>DIRECT BILIRUBIN</v>
          </cell>
          <cell r="J17" t="str">
            <v>ml</v>
          </cell>
          <cell r="K17" t="str">
            <v>Hộp 4x6ml+4x6ml (Hộp 48ml)</v>
          </cell>
        </row>
        <row r="18">
          <cell r="I18" t="str">
            <v>CREATININE</v>
          </cell>
          <cell r="J18" t="str">
            <v>ml</v>
          </cell>
          <cell r="K18" t="str">
            <v>Hộp 4x51ml+4x51ml (Hộp 408ml)</v>
          </cell>
        </row>
        <row r="19">
          <cell r="I19" t="str">
            <v>TRIGLYCERIDE</v>
          </cell>
          <cell r="J19" t="str">
            <v>ml</v>
          </cell>
          <cell r="K19" t="str">
            <v>Hộp 4x50ml+4x12.5ml (Hộp 250ml)</v>
          </cell>
        </row>
        <row r="20">
          <cell r="I20" t="str">
            <v>ALT</v>
          </cell>
          <cell r="J20" t="str">
            <v>ml</v>
          </cell>
          <cell r="K20" t="str">
            <v>Hộp 4x50ml+4x25ml (Hộp 300ml)</v>
          </cell>
        </row>
        <row r="21">
          <cell r="I21" t="str">
            <v>AST</v>
          </cell>
          <cell r="J21" t="str">
            <v>ml</v>
          </cell>
          <cell r="K21" t="str">
            <v>Hộp 4x25ml+4x25ml (Hộp 200ml)</v>
          </cell>
        </row>
        <row r="22">
          <cell r="I22" t="str">
            <v>RF LATEX</v>
          </cell>
          <cell r="J22" t="str">
            <v>ml</v>
          </cell>
          <cell r="K22" t="str">
            <v>Hộp 4x24ml+4x8ml (Hộp 128ml)</v>
          </cell>
        </row>
        <row r="23">
          <cell r="I23" t="str">
            <v>URIC ACID</v>
          </cell>
          <cell r="J23" t="str">
            <v>ml</v>
          </cell>
          <cell r="K23" t="str">
            <v>Hộp 4x42.3ml+4x17.7ml (Hộp 240ml)</v>
          </cell>
        </row>
        <row r="24">
          <cell r="I24" t="str">
            <v>SYSTEM CALIBRATOR</v>
          </cell>
          <cell r="J24" t="str">
            <v>ml</v>
          </cell>
          <cell r="K24" t="str">
            <v>Lọ 1x5ml (Lọ 5ml)</v>
          </cell>
        </row>
        <row r="25">
          <cell r="I25" t="str">
            <v>HDL-CHOLESTEROL CALIBRATOR</v>
          </cell>
          <cell r="J25" t="str">
            <v>ml</v>
          </cell>
          <cell r="K25" t="str">
            <v>Hộp 2x3ml (Hộp 6ml)</v>
          </cell>
        </row>
        <row r="26">
          <cell r="I26" t="str">
            <v>LDL-CHOLESTEROL CALIBRATOR</v>
          </cell>
          <cell r="J26" t="str">
            <v>ml</v>
          </cell>
          <cell r="K26" t="str">
            <v>Hộp 2x1ml (Hộp 2ml)</v>
          </cell>
        </row>
        <row r="27">
          <cell r="I27" t="str">
            <v>GGT</v>
          </cell>
          <cell r="J27" t="str">
            <v>ml</v>
          </cell>
          <cell r="K27" t="str">
            <v>Hộp 4x18ml+4x18ml (Hộp 144ml)</v>
          </cell>
        </row>
        <row r="28">
          <cell r="I28" t="str">
            <v>Access SUBSTRATE</v>
          </cell>
          <cell r="J28" t="str">
            <v>ml</v>
          </cell>
          <cell r="K28" t="str">
            <v>Hộp 4x130mL (Hộp 520ml)</v>
          </cell>
        </row>
        <row r="29">
          <cell r="I29" t="str">
            <v>ACCESS GI MONITOR CALIBRATORS</v>
          </cell>
          <cell r="J29" t="str">
            <v>ml</v>
          </cell>
          <cell r="K29" t="str">
            <v>Hộp 6x2.5mL (Hộp 15ml)</v>
          </cell>
        </row>
        <row r="30">
          <cell r="I30" t="str">
            <v>ACCESS FREE T3 CALIBRATORS</v>
          </cell>
          <cell r="J30" t="str">
            <v>ml</v>
          </cell>
          <cell r="K30" t="str">
            <v>Hộp 6x2.5mL (Hộp 15ml)</v>
          </cell>
        </row>
        <row r="31">
          <cell r="I31" t="str">
            <v>ACCESS hLH CALIBRATORS</v>
          </cell>
          <cell r="J31" t="str">
            <v>ml</v>
          </cell>
          <cell r="K31" t="str">
            <v>Hộp 6x4mL (Hộp 24ml)</v>
          </cell>
        </row>
        <row r="32">
          <cell r="I32" t="str">
            <v>ACCESS hsTnI CALIBRATORS</v>
          </cell>
          <cell r="J32" t="str">
            <v>ml</v>
          </cell>
          <cell r="K32" t="str">
            <v>Hộp 3x1.5mL+4x1mL (Hộp 8,5ml)</v>
          </cell>
        </row>
        <row r="33">
          <cell r="I33" t="str">
            <v>ACCESS HYBRITECH PSA CALIBRATORS</v>
          </cell>
          <cell r="J33" t="str">
            <v>ml</v>
          </cell>
          <cell r="K33" t="str">
            <v>Hộp 6x2.5mL (Hộp 15ml)</v>
          </cell>
        </row>
        <row r="34">
          <cell r="I34" t="str">
            <v>ACCESS PROGESTERONE CALIBRATORS</v>
          </cell>
          <cell r="J34" t="str">
            <v>ml</v>
          </cell>
          <cell r="K34" t="str">
            <v>Hộp 1x4mL+5x2.5mL (Hộp 16,5ml)</v>
          </cell>
        </row>
        <row r="35">
          <cell r="I35" t="str">
            <v>ACCESS SENSITIVE ESTRADIOL CALIBRATORS</v>
          </cell>
          <cell r="J35" t="str">
            <v>ml</v>
          </cell>
          <cell r="K35" t="str">
            <v>Hộp 4mL+5x2mL (Hộp 14ml)</v>
          </cell>
        </row>
        <row r="36">
          <cell r="I36" t="str">
            <v>ACCESS TESTOSTERONE CALIBRATORS</v>
          </cell>
          <cell r="J36" t="str">
            <v>ml</v>
          </cell>
          <cell r="K36" t="str">
            <v>Hộp 6x2.5mL (Hộp 15ml)</v>
          </cell>
        </row>
        <row r="37">
          <cell r="I37" t="str">
            <v>ACCESS TOTAL T4 CALIBRATORS</v>
          </cell>
          <cell r="J37" t="str">
            <v>ml</v>
          </cell>
          <cell r="K37" t="str">
            <v>Hộp 6x4mL (Hộp 24ml)</v>
          </cell>
        </row>
        <row r="38">
          <cell r="I38" t="str">
            <v>ACCESS TSH (3rd IS) CALIBRATORS</v>
          </cell>
          <cell r="J38" t="str">
            <v>ml</v>
          </cell>
          <cell r="K38" t="str">
            <v>Hộp 6x2.5mL (Hộp 15ml)</v>
          </cell>
        </row>
        <row r="39">
          <cell r="I39" t="str">
            <v>ACCESS BNP CALIBRATORS</v>
          </cell>
          <cell r="J39" t="str">
            <v>ml</v>
          </cell>
          <cell r="K39" t="str">
            <v>Hộp 6x1.5mL (Hộp 9ml)</v>
          </cell>
        </row>
        <row r="40">
          <cell r="I40" t="str">
            <v>ACCESS HYBRITECH p2PSA QC</v>
          </cell>
          <cell r="J40" t="str">
            <v>ml</v>
          </cell>
          <cell r="K40" t="str">
            <v>Hộp 1x5.0mL+1x5.0mL+1x5.0mL (Hộp 15ml)</v>
          </cell>
        </row>
        <row r="41">
          <cell r="I41" t="str">
            <v>ACCESS SYSTEM CHECK SOLUTION</v>
          </cell>
          <cell r="J41" t="str">
            <v>ml</v>
          </cell>
          <cell r="K41" t="str">
            <v>Hộp 6x4mL (Hộp 24ml)</v>
          </cell>
        </row>
        <row r="42">
          <cell r="I42" t="str">
            <v>UniCel DxI Access Immunoassay Systems Wash Buffer II</v>
          </cell>
          <cell r="J42" t="str">
            <v>ml</v>
          </cell>
          <cell r="K42" t="str">
            <v>Hộp 10L (Hộp 10000ml)</v>
          </cell>
        </row>
        <row r="43">
          <cell r="I43" t="str">
            <v>ACCESS AFP</v>
          </cell>
          <cell r="J43" t="str">
            <v>Test</v>
          </cell>
          <cell r="K43" t="str">
            <v>Hộp 2x50test (Hộp 100Test)</v>
          </cell>
        </row>
        <row r="44">
          <cell r="I44" t="str">
            <v>ACCESS BNP</v>
          </cell>
          <cell r="J44" t="str">
            <v>Test</v>
          </cell>
          <cell r="K44" t="str">
            <v>Hộp 2x50test (Hộp 100Test)</v>
          </cell>
        </row>
        <row r="45">
          <cell r="I45" t="str">
            <v>ACCESS OV MONITOR</v>
          </cell>
          <cell r="J45" t="str">
            <v>Test</v>
          </cell>
          <cell r="K45" t="str">
            <v>Hộp 2x50test (Hộp 100Test)</v>
          </cell>
        </row>
        <row r="46">
          <cell r="I46" t="str">
            <v>ACCESS BR MONITOR</v>
          </cell>
          <cell r="J46" t="str">
            <v>Test</v>
          </cell>
          <cell r="K46" t="str">
            <v>Hộp 2x50test (Hộp 100Test)</v>
          </cell>
        </row>
        <row r="47">
          <cell r="I47" t="str">
            <v>ACCESS GI MONITOR</v>
          </cell>
          <cell r="J47" t="str">
            <v>Test</v>
          </cell>
          <cell r="K47" t="str">
            <v>Hộp 2x50test (Hộp 100Test)</v>
          </cell>
        </row>
        <row r="48">
          <cell r="I48" t="str">
            <v>ACCESS CEA</v>
          </cell>
          <cell r="J48" t="str">
            <v>Test</v>
          </cell>
          <cell r="K48" t="str">
            <v>Hộp 2x50test (Hộp 100Test)</v>
          </cell>
        </row>
        <row r="49">
          <cell r="I49" t="str">
            <v>ACCESS FREE T3</v>
          </cell>
          <cell r="J49" t="str">
            <v>Test</v>
          </cell>
          <cell r="K49" t="str">
            <v>Hộp 2x50test (Hộp 100Test)</v>
          </cell>
        </row>
        <row r="50">
          <cell r="I50" t="str">
            <v>ACCESS FREE T4</v>
          </cell>
          <cell r="J50" t="str">
            <v>Test</v>
          </cell>
          <cell r="K50" t="str">
            <v>Hộp 2x50test (Hộp 100Test)</v>
          </cell>
        </row>
        <row r="51">
          <cell r="I51" t="str">
            <v>ACCESS hFSH</v>
          </cell>
          <cell r="J51" t="str">
            <v>Test</v>
          </cell>
          <cell r="K51" t="str">
            <v>Hộp 2x50test (Hộp 100Test)</v>
          </cell>
        </row>
        <row r="52">
          <cell r="I52" t="str">
            <v>ACCESS hLH</v>
          </cell>
          <cell r="J52" t="str">
            <v>Test</v>
          </cell>
          <cell r="K52" t="str">
            <v>Hộp 2x50test (Hộp 100Test)</v>
          </cell>
        </row>
        <row r="53">
          <cell r="I53" t="str">
            <v>ACCESS HYBRITECH p2PSA</v>
          </cell>
          <cell r="J53" t="str">
            <v>Test</v>
          </cell>
          <cell r="K53" t="str">
            <v>Hộp 2x50test (Hộp 100Test)</v>
          </cell>
        </row>
        <row r="54">
          <cell r="I54" t="str">
            <v>ACCESS PROGESTERONE</v>
          </cell>
          <cell r="J54" t="str">
            <v>Test</v>
          </cell>
          <cell r="K54" t="str">
            <v>Hộp 2x50test (Hộp 100Test)</v>
          </cell>
        </row>
        <row r="55">
          <cell r="I55" t="str">
            <v>ACCESS SENSITIVE ESTRADIOL</v>
          </cell>
          <cell r="J55" t="str">
            <v>Test</v>
          </cell>
          <cell r="K55" t="str">
            <v>Hộp 2x50test (Hộp 100Test)</v>
          </cell>
        </row>
        <row r="56">
          <cell r="I56" t="str">
            <v>ACCESS HYBRITECH PSA</v>
          </cell>
          <cell r="J56" t="str">
            <v>Test</v>
          </cell>
          <cell r="K56" t="str">
            <v>Hộp 2x50test (Hộp 100Test)</v>
          </cell>
        </row>
        <row r="57">
          <cell r="I57" t="str">
            <v>ACCESS TOTAL T3</v>
          </cell>
          <cell r="J57" t="str">
            <v>Test</v>
          </cell>
          <cell r="K57" t="str">
            <v>Hộp 2x50test (Hộp 100Test)</v>
          </cell>
        </row>
        <row r="58">
          <cell r="I58" t="str">
            <v>ACCESS TOTAL T4</v>
          </cell>
          <cell r="J58" t="str">
            <v>Test</v>
          </cell>
          <cell r="K58" t="str">
            <v>Hộp 2x50test (Hộp 100Test)</v>
          </cell>
        </row>
        <row r="59">
          <cell r="I59" t="str">
            <v>ACCESS TSH (3rd IS)</v>
          </cell>
          <cell r="J59" t="str">
            <v>Test</v>
          </cell>
          <cell r="K59" t="str">
            <v>Hộp 2x100test (Hộp 200Test)</v>
          </cell>
        </row>
        <row r="60">
          <cell r="I60" t="str">
            <v>UniCel DxI Access Immunoassay System Reaction Vessels</v>
          </cell>
          <cell r="J60" t="str">
            <v>cái</v>
          </cell>
          <cell r="K60" t="str">
            <v>Túi 1000cái</v>
          </cell>
        </row>
        <row r="61">
          <cell r="I61" t="str">
            <v>ACCESS hsTnI</v>
          </cell>
          <cell r="J61" t="str">
            <v>Test</v>
          </cell>
          <cell r="K61" t="str">
            <v>Hộp 2x50test (Hộp 100Test)</v>
          </cell>
        </row>
        <row r="62">
          <cell r="I62" t="str">
            <v>ACCESS VITAMIN B12</v>
          </cell>
          <cell r="J62" t="str">
            <v>test</v>
          </cell>
          <cell r="K62" t="str">
            <v>Hộp 2x50test (Hộp 100test)</v>
          </cell>
        </row>
        <row r="63">
          <cell r="I63" t="str">
            <v>ACCESS VITAMIN B12 CALIBRATORS</v>
          </cell>
          <cell r="J63" t="str">
            <v>ml</v>
          </cell>
          <cell r="K63" t="str">
            <v>Hộp 6x4mL (Hộp 24ml)</v>
          </cell>
        </row>
        <row r="64">
          <cell r="I64" t="str">
            <v>ACCESS HYBRITECH free PSA</v>
          </cell>
          <cell r="J64" t="str">
            <v>test</v>
          </cell>
          <cell r="K64" t="str">
            <v>Hộp 2x50test (Hộp 100test)</v>
          </cell>
        </row>
        <row r="65">
          <cell r="I65" t="str">
            <v>ACCESS FOLATE</v>
          </cell>
          <cell r="J65" t="str">
            <v>test</v>
          </cell>
          <cell r="K65" t="str">
            <v>Hộp 2x50test (Hộp 100test)</v>
          </cell>
        </row>
        <row r="66">
          <cell r="I66" t="str">
            <v>ACCESS FOLATE CALIBRATORS</v>
          </cell>
          <cell r="J66" t="str">
            <v>ml</v>
          </cell>
          <cell r="K66" t="str">
            <v>Hộp 6x4mL (Hộp 24ml)</v>
          </cell>
        </row>
        <row r="67">
          <cell r="I67" t="str">
            <v>ACCESS PCT</v>
          </cell>
          <cell r="J67" t="str">
            <v>test</v>
          </cell>
          <cell r="K67" t="str">
            <v>Hộp 2x50test (Hộp 100test)</v>
          </cell>
        </row>
        <row r="68">
          <cell r="I68" t="str">
            <v>ACCESS PCT CALIBRATORS</v>
          </cell>
          <cell r="J68" t="str">
            <v>ml</v>
          </cell>
          <cell r="K68" t="str">
            <v>Hộp 7x2ml (Hộp 14ml)</v>
          </cell>
        </row>
        <row r="69">
          <cell r="I69" t="str">
            <v>MAS Omni IMMUNE</v>
          </cell>
          <cell r="J69" t="str">
            <v>ml</v>
          </cell>
          <cell r="K69" t="str">
            <v>Hộp 6 x 5ml (Hộp 30 ml)</v>
          </cell>
        </row>
        <row r="70">
          <cell r="I70" t="str">
            <v>MAS Omni IMMUNE</v>
          </cell>
          <cell r="J70" t="str">
            <v>ml</v>
          </cell>
          <cell r="K70" t="str">
            <v>Hộp 6 x 5ml (Hộp 30 ml)</v>
          </cell>
        </row>
        <row r="71">
          <cell r="I71" t="str">
            <v>MAS Omni IMMUNE</v>
          </cell>
          <cell r="J71" t="str">
            <v>ml</v>
          </cell>
          <cell r="K71" t="str">
            <v>Hộp 6 x 5ml (Hộp 30 ml)</v>
          </cell>
        </row>
        <row r="72">
          <cell r="I72" t="str">
            <v>HbA1c (GHb) Controls Kit, 500 μL (Levels I &amp; II)</v>
          </cell>
          <cell r="J72" t="str">
            <v>ml</v>
          </cell>
          <cell r="K72" t="str">
            <v>Hộp 2x500µl (Hộp 1ml)</v>
          </cell>
        </row>
        <row r="73">
          <cell r="I73" t="str">
            <v>LIAISON XL murex HBsAg Quant</v>
          </cell>
          <cell r="J73" t="str">
            <v>Test</v>
          </cell>
          <cell r="K73" t="str">
            <v>Hộp 200test</v>
          </cell>
        </row>
        <row r="74">
          <cell r="I74" t="str">
            <v>LIAISON XL murex Control HBsAg Quant</v>
          </cell>
          <cell r="J74" t="str">
            <v>ml</v>
          </cell>
          <cell r="K74" t="str">
            <v>Hộp 2x4ml+2x4ml (Hộp 16ml)</v>
          </cell>
        </row>
        <row r="75">
          <cell r="I75" t="str">
            <v>LIAISON Wash/System Liquid</v>
          </cell>
          <cell r="J75" t="str">
            <v>ml</v>
          </cell>
          <cell r="K75" t="str">
            <v>Hộp 6x1L (Hộp 6000ml)</v>
          </cell>
        </row>
        <row r="76">
          <cell r="I76" t="str">
            <v>LIAISON XL Starter Kit</v>
          </cell>
          <cell r="J76" t="str">
            <v>ml</v>
          </cell>
          <cell r="K76" t="str">
            <v>Hộp 3x230ml+3x230ml (Hộp 1380ml)</v>
          </cell>
        </row>
        <row r="77">
          <cell r="I77" t="str">
            <v>LIAISON XL - Disposable Tips</v>
          </cell>
          <cell r="J77" t="str">
            <v>cái</v>
          </cell>
          <cell r="K77" t="str">
            <v>Hộp 576cái</v>
          </cell>
        </row>
        <row r="78">
          <cell r="I78" t="str">
            <v>LIAISON XL - Cuvettes</v>
          </cell>
          <cell r="J78" t="str">
            <v>cái</v>
          </cell>
          <cell r="K78" t="str">
            <v>Túi 1800Cuvettes (cái)</v>
          </cell>
        </row>
        <row r="79">
          <cell r="I79" t="str">
            <v>LIAISON XL murex HCV Ab</v>
          </cell>
          <cell r="J79" t="str">
            <v>Test</v>
          </cell>
          <cell r="K79" t="str">
            <v>Hộp 100test</v>
          </cell>
        </row>
        <row r="80">
          <cell r="I80" t="str">
            <v>LIAISON XL murex Control HCV Ab</v>
          </cell>
          <cell r="J80" t="str">
            <v>ml</v>
          </cell>
          <cell r="K80" t="str">
            <v>Hộp 2x1ml+2x1ml (Hộp 4ml)</v>
          </cell>
        </row>
        <row r="81">
          <cell r="I81" t="str">
            <v>LIAISON XL murex HIV Ab/Ag HT</v>
          </cell>
          <cell r="J81" t="str">
            <v>Test</v>
          </cell>
          <cell r="K81" t="str">
            <v>Hộp 200test</v>
          </cell>
        </row>
        <row r="82">
          <cell r="I82" t="str">
            <v>LIAISON XL murex Control HIV Ab/Ag HT</v>
          </cell>
          <cell r="J82" t="str">
            <v>ml</v>
          </cell>
          <cell r="K82" t="str">
            <v>Hộp 3x4.5mL (Hộp 13,5ml)</v>
          </cell>
        </row>
        <row r="83">
          <cell r="I83" t="str">
            <v>LabStrip U11 Plus GL</v>
          </cell>
          <cell r="J83" t="str">
            <v>Que</v>
          </cell>
          <cell r="K83" t="str">
            <v>Hộp 150 que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Sheet2"/>
      <sheetName val="Sheet3"/>
      <sheetName val="Sheet4"/>
    </sheetNames>
    <sheetDataSet>
      <sheetData sheetId="0" refreshError="1">
        <row r="12">
          <cell r="F12" t="str">
            <v>ALBUMIN</v>
          </cell>
          <cell r="G12" t="str">
            <v>ml</v>
          </cell>
          <cell r="H12" t="str">
            <v>3X60 ml</v>
          </cell>
        </row>
        <row r="13">
          <cell r="F13" t="str">
            <v>TOTAL BILIRUBIN</v>
          </cell>
          <cell r="G13" t="str">
            <v>ml</v>
          </cell>
          <cell r="H13" t="str">
            <v>8X24ml, 8X6 ml</v>
          </cell>
        </row>
        <row r="14">
          <cell r="F14" t="str">
            <v>DIRECT BILIRUBIN</v>
          </cell>
          <cell r="G14" t="str">
            <v>ml</v>
          </cell>
          <cell r="H14" t="str">
            <v>4X20ml, 4X5 ml</v>
          </cell>
        </row>
        <row r="15">
          <cell r="F15" t="str">
            <v>CREATININE  4+1</v>
          </cell>
          <cell r="G15" t="str">
            <v>ml</v>
          </cell>
          <cell r="H15" t="str">
            <v>6X60ml,6X15 ml</v>
          </cell>
        </row>
        <row r="16">
          <cell r="F16" t="str">
            <v>TRIGLYCERIDES</v>
          </cell>
          <cell r="G16" t="str">
            <v>ml</v>
          </cell>
          <cell r="H16" t="str">
            <v>8X60 ml</v>
          </cell>
        </row>
        <row r="17">
          <cell r="F17" t="str">
            <v>ALT-GPT</v>
          </cell>
          <cell r="G17" t="str">
            <v>ml</v>
          </cell>
          <cell r="H17" t="str">
            <v>6X60ml, 6X15 ml</v>
          </cell>
        </row>
        <row r="18">
          <cell r="F18" t="str">
            <v>AST-GOT</v>
          </cell>
          <cell r="G18" t="str">
            <v>ml</v>
          </cell>
          <cell r="H18" t="str">
            <v>6X60ml, 6X15 ml</v>
          </cell>
        </row>
        <row r="19">
          <cell r="F19" t="str">
            <v>URIC ACID</v>
          </cell>
          <cell r="G19" t="str">
            <v>ml</v>
          </cell>
          <cell r="H19" t="str">
            <v>8X24ml, 8X6 ml</v>
          </cell>
        </row>
        <row r="20">
          <cell r="F20" t="str">
            <v>CHEMISTRY CALIBRATOR</v>
          </cell>
          <cell r="G20" t="str">
            <v>ml</v>
          </cell>
          <cell r="H20" t="str">
            <v>10*3ml</v>
          </cell>
        </row>
        <row r="21">
          <cell r="F21" t="str">
            <v>GAMMA-GT</v>
          </cell>
          <cell r="G21" t="str">
            <v>ml</v>
          </cell>
          <cell r="H21" t="str">
            <v>8X24ml, 8X6 ml</v>
          </cell>
        </row>
        <row r="22">
          <cell r="F22" t="str">
            <v xml:space="preserve">Que thử đường huyết VivaChek Ino </v>
          </cell>
          <cell r="G22" t="str">
            <v>Test</v>
          </cell>
          <cell r="H22" t="str">
            <v>Hộp 50 test</v>
          </cell>
        </row>
      </sheetData>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G (2)"/>
      <sheetName val="DMHH"/>
      <sheetName val="DUKT (2)"/>
      <sheetName val="NLKN"/>
      <sheetName val="HĐTT"/>
    </sheetNames>
    <sheetDataSet>
      <sheetData sheetId="0" refreshError="1"/>
      <sheetData sheetId="1" refreshError="1">
        <row r="14">
          <cell r="I14" t="str">
            <v>DG Gel Coombs</v>
          </cell>
          <cell r="J14" t="str">
            <v>Card</v>
          </cell>
          <cell r="K14" t="str">
            <v>Hộp 2x25cards (Hộp 50 Card)</v>
          </cell>
        </row>
        <row r="15">
          <cell r="I15" t="str">
            <v>DG Gel Neutral</v>
          </cell>
          <cell r="J15" t="str">
            <v>Card</v>
          </cell>
          <cell r="K15" t="str">
            <v>Hộp 2x25cards (Hộp 50 Card)</v>
          </cell>
        </row>
        <row r="16">
          <cell r="I16" t="str">
            <v>DG Gel Confirm P</v>
          </cell>
          <cell r="J16" t="str">
            <v>Card</v>
          </cell>
          <cell r="K16" t="str">
            <v>Hộp 2x25cards (Hộp 50 Card)</v>
          </cell>
        </row>
        <row r="17">
          <cell r="I17" t="str">
            <v>DG Gel Sol</v>
          </cell>
          <cell r="J17" t="str">
            <v>ml</v>
          </cell>
          <cell r="K17" t="str">
            <v>Hộp 2x100ml (Hộp 200 ml)</v>
          </cell>
        </row>
        <row r="18">
          <cell r="I18" t="str">
            <v>DG Fluid A</v>
          </cell>
          <cell r="J18" t="str">
            <v>ml</v>
          </cell>
          <cell r="K18" t="str">
            <v>Hộp 12x125ml (Hộp 1500 ml)</v>
          </cell>
        </row>
        <row r="19">
          <cell r="I19" t="str">
            <v>DG Fluid B</v>
          </cell>
          <cell r="J19" t="str">
            <v>ml</v>
          </cell>
          <cell r="K19" t="str">
            <v>Hộp 12x125ml (Hộp 1500 ml)</v>
          </cell>
        </row>
        <row r="20">
          <cell r="I20" t="str">
            <v>Serascan Diana 3</v>
          </cell>
          <cell r="J20" t="str">
            <v>ml</v>
          </cell>
          <cell r="K20" t="str">
            <v>Hộp 3x10ml (Hộp 30 ml)</v>
          </cell>
        </row>
        <row r="21">
          <cell r="I21" t="str">
            <v>Serigrup Diana A1/B</v>
          </cell>
          <cell r="J21" t="str">
            <v>ml</v>
          </cell>
          <cell r="K21" t="str">
            <v>Hộp 2x10ml (Hộp 20 ml)</v>
          </cell>
        </row>
        <row r="22">
          <cell r="I22" t="str">
            <v>COULTER 6C Cell Control</v>
          </cell>
          <cell r="J22" t="str">
            <v>ml</v>
          </cell>
          <cell r="K22" t="str">
            <v>Hộp 4x3.5mL Level I 4x3.5mL Level II 4x3.5mL Level III (Hộp 42 ml)</v>
          </cell>
        </row>
        <row r="23">
          <cell r="I23" t="str">
            <v>COULTER DxH Diluent</v>
          </cell>
          <cell r="J23" t="str">
            <v>ml</v>
          </cell>
          <cell r="K23" t="str">
            <v>Hộp 10L (Hộp 10000 ml)</v>
          </cell>
        </row>
        <row r="24">
          <cell r="I24" t="str">
            <v>COULTER DxH Cleaner</v>
          </cell>
          <cell r="J24" t="str">
            <v>ml</v>
          </cell>
          <cell r="K24" t="str">
            <v>Hộp 10L (Hộp 10000 ml)</v>
          </cell>
        </row>
        <row r="25">
          <cell r="I25" t="str">
            <v>COULTER DxH Diff Pack</v>
          </cell>
          <cell r="J25" t="str">
            <v>ml</v>
          </cell>
          <cell r="K25" t="str">
            <v>Hộp 1900mL+850mL (Hộp 2750 ml)</v>
          </cell>
        </row>
        <row r="26">
          <cell r="I26" t="str">
            <v>COULTER DxH Cell Lyse</v>
          </cell>
          <cell r="J26" t="str">
            <v>ml</v>
          </cell>
          <cell r="K26" t="str">
            <v>Hộp 5L (Hộp 5000 ml)</v>
          </cell>
        </row>
        <row r="27">
          <cell r="I27" t="str">
            <v>COULTER DxH Retic Pack</v>
          </cell>
          <cell r="J27" t="str">
            <v>ml</v>
          </cell>
          <cell r="K27" t="str">
            <v>Hộp 1900mL+380mL (Hộp 2280 ml)</v>
          </cell>
        </row>
        <row r="28">
          <cell r="I28" t="str">
            <v>ACL TOP Cuvettes</v>
          </cell>
          <cell r="J28" t="str">
            <v>Cái</v>
          </cell>
          <cell r="K28" t="str">
            <v>Hộp 2400 cuvette (cái)</v>
          </cell>
        </row>
        <row r="29">
          <cell r="I29" t="str">
            <v>HemosIL Factor diluent</v>
          </cell>
          <cell r="J29" t="str">
            <v>ml</v>
          </cell>
          <cell r="K29" t="str">
            <v>Hộp 1x100mL (Hộp 100 ml)</v>
          </cell>
        </row>
        <row r="30">
          <cell r="I30" t="str">
            <v>HemosIL Rinse solution</v>
          </cell>
          <cell r="J30" t="str">
            <v>ml</v>
          </cell>
          <cell r="K30" t="str">
            <v>Bình 1x4000mL (Bình 4000 ml)</v>
          </cell>
        </row>
        <row r="31">
          <cell r="I31" t="str">
            <v>HemosIL Low Abnormal Control ASSAYED</v>
          </cell>
          <cell r="J31" t="str">
            <v>ml</v>
          </cell>
          <cell r="K31" t="str">
            <v>Hộp 10x1mL (Hộp 10 ml)</v>
          </cell>
        </row>
        <row r="32">
          <cell r="I32" t="str">
            <v>HemosIL Normal Control ASSAYED</v>
          </cell>
          <cell r="J32" t="str">
            <v>ml</v>
          </cell>
          <cell r="K32" t="str">
            <v>Hộp 10x1mL (Hộp 10 ml)</v>
          </cell>
        </row>
        <row r="33">
          <cell r="I33" t="str">
            <v>HemosIL Cleaning solution</v>
          </cell>
          <cell r="J33" t="str">
            <v>ml</v>
          </cell>
          <cell r="K33" t="str">
            <v>Hộp 1x500mL (Hộp 500 ml)</v>
          </cell>
        </row>
        <row r="34">
          <cell r="I34" t="str">
            <v>HemosIL Cleaning agent</v>
          </cell>
          <cell r="J34" t="str">
            <v>ml</v>
          </cell>
          <cell r="K34" t="str">
            <v>Hộp 1x80mL (Hộp 80 ml)</v>
          </cell>
        </row>
        <row r="35">
          <cell r="I35" t="str">
            <v>HemosIL SynthASil</v>
          </cell>
          <cell r="J35" t="str">
            <v>ml</v>
          </cell>
          <cell r="K35" t="str">
            <v>Hộp 5x10mL+5x10mL (Hộp 100 ml)</v>
          </cell>
        </row>
        <row r="36">
          <cell r="I36" t="str">
            <v>HemosIL Thrombin Time</v>
          </cell>
          <cell r="J36" t="str">
            <v>ml</v>
          </cell>
          <cell r="K36" t="str">
            <v>Hộp 4x2mL+1x9mL (Hộp 17 ml)</v>
          </cell>
        </row>
        <row r="37">
          <cell r="I37" t="str">
            <v>HemosIL RecombiPlasTin 2G</v>
          </cell>
          <cell r="J37" t="str">
            <v>ml</v>
          </cell>
          <cell r="K37" t="str">
            <v>Hộp 5x20mL+5x20mL (Hộp 200 ml)</v>
          </cell>
        </row>
        <row r="38">
          <cell r="I38" t="str">
            <v>HemosIL Q.F.A. Thrombin (Bovine)</v>
          </cell>
          <cell r="J38" t="str">
            <v>ml</v>
          </cell>
          <cell r="K38" t="str">
            <v>Hộp 10x2mL (Hộp 20 ml)</v>
          </cell>
        </row>
      </sheetData>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hụ lục I HCXN theo máy"/>
    </sheetNames>
    <sheetDataSet>
      <sheetData sheetId="0" refreshError="1">
        <row r="7">
          <cell r="H7" t="str">
            <v>BV661822/
XN Check L1</v>
          </cell>
          <cell r="I7" t="str">
            <v>ml</v>
          </cell>
          <cell r="J7" t="str">
            <v>3 ml/ Lọ</v>
          </cell>
        </row>
        <row r="8">
          <cell r="H8" t="str">
            <v>AK060533/
XN Check L2</v>
          </cell>
          <cell r="I8" t="str">
            <v>ml</v>
          </cell>
          <cell r="J8" t="str">
            <v>3 ml/ Lọ</v>
          </cell>
        </row>
        <row r="9">
          <cell r="H9" t="str">
            <v>BR875289/
XN Check L3</v>
          </cell>
          <cell r="I9" t="str">
            <v>ml</v>
          </cell>
          <cell r="J9" t="str">
            <v>3 ml/ Lọ</v>
          </cell>
        </row>
        <row r="10">
          <cell r="H10" t="str">
            <v>ZPPAL337564/ Lysercell WDF-210A</v>
          </cell>
          <cell r="I10" t="str">
            <v>ml</v>
          </cell>
          <cell r="J10" t="str">
            <v>5.000 ml/ Lọ</v>
          </cell>
        </row>
        <row r="11">
          <cell r="H11" t="str">
            <v>ZPPBL121531/
Lysercell WNR-210A</v>
          </cell>
          <cell r="I11" t="str">
            <v>ml</v>
          </cell>
          <cell r="J11" t="str">
            <v>5.000 ml/ Lọ</v>
          </cell>
        </row>
        <row r="12">
          <cell r="H12" t="str">
            <v>ZPPCT661628/
Cellpack DCL</v>
          </cell>
          <cell r="I12" t="str">
            <v>ml</v>
          </cell>
          <cell r="J12" t="str">
            <v>20.000 ml/ Lọ</v>
          </cell>
        </row>
        <row r="13">
          <cell r="H13" t="str">
            <v>P90411317/
Sulfolyser</v>
          </cell>
          <cell r="I13" t="str">
            <v>ml</v>
          </cell>
          <cell r="J13" t="str">
            <v>3x500ml/ Lọ</v>
          </cell>
        </row>
        <row r="14">
          <cell r="H14" t="str">
            <v xml:space="preserve">CV377552/
Fluorocell WDF </v>
          </cell>
          <cell r="I14" t="str">
            <v>ml</v>
          </cell>
          <cell r="J14" t="str">
            <v>2 x 42mL</v>
          </cell>
        </row>
        <row r="15">
          <cell r="H15" t="str">
            <v>CP066715/
Fluorocell WNR</v>
          </cell>
          <cell r="I15" t="str">
            <v>ml</v>
          </cell>
          <cell r="J15" t="str">
            <v>2 x 82mL</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2"/>
    </sheetNames>
    <sheetDataSet>
      <sheetData sheetId="0" refreshError="1">
        <row r="10">
          <cell r="I10" t="str">
            <v>Clonorchis IgG</v>
          </cell>
          <cell r="J10" t="str">
            <v>test</v>
          </cell>
          <cell r="K10" t="str">
            <v xml:space="preserve">hộp/96 test </v>
          </cell>
        </row>
        <row r="11">
          <cell r="I11" t="str">
            <v>Fasciola IgG</v>
          </cell>
          <cell r="J11" t="str">
            <v>test</v>
          </cell>
          <cell r="K11" t="str">
            <v xml:space="preserve">hộp/96 test </v>
          </cell>
        </row>
        <row r="12">
          <cell r="I12" t="str">
            <v>Toxocara IgG</v>
          </cell>
          <cell r="J12" t="str">
            <v>test</v>
          </cell>
          <cell r="K12" t="str">
            <v xml:space="preserve">hộp/96 test </v>
          </cell>
        </row>
        <row r="13">
          <cell r="I13" t="str">
            <v xml:space="preserve"> Strongyloides IgG </v>
          </cell>
          <cell r="J13" t="str">
            <v>test</v>
          </cell>
          <cell r="K13" t="str">
            <v xml:space="preserve">hộp/96 test </v>
          </cell>
        </row>
        <row r="14">
          <cell r="I14" t="str">
            <v>Norfloxacin 10µg SUSCEPTIBILITY TESTING DISCS</v>
          </cell>
          <cell r="J14" t="str">
            <v>Hộp</v>
          </cell>
          <cell r="K14" t="str">
            <v>Hộp/5 x 50 test</v>
          </cell>
        </row>
        <row r="15">
          <cell r="I15" t="str">
            <v>Linezolid 30µg SUSCEPTIBILITY TESTING DISCS</v>
          </cell>
          <cell r="J15" t="str">
            <v>Hộp</v>
          </cell>
          <cell r="K15" t="str">
            <v>Hộp/5 x 50 test</v>
          </cell>
        </row>
        <row r="16">
          <cell r="I16" t="str">
            <v>Amikacin 30µg SUSCEPTIBILITY TESTING DISCS</v>
          </cell>
          <cell r="J16" t="str">
            <v>Hộp</v>
          </cell>
          <cell r="K16" t="str">
            <v>Hộp/5 x 50 test</v>
          </cell>
        </row>
        <row r="17">
          <cell r="I17" t="str">
            <v>Ampicillin 20µg SUSCEPTIBILITY TESTING DISCS</v>
          </cell>
          <cell r="J17" t="str">
            <v>Hộp</v>
          </cell>
          <cell r="K17" t="str">
            <v>Hộp/5 x 50 test</v>
          </cell>
        </row>
        <row r="18">
          <cell r="I18" t="str">
            <v>Amoxicillin/clavulanic acid 20/10µg SUSCEPTIBILITY TESTING DISCS</v>
          </cell>
          <cell r="J18" t="str">
            <v>Hộp</v>
          </cell>
          <cell r="K18" t="str">
            <v>Hộp/5 x 50 test</v>
          </cell>
        </row>
        <row r="19">
          <cell r="I19" t="str">
            <v>Cefepime/Clavulanic Acid 30/10µg SUSCEPTIBILITY TESTING DISCS</v>
          </cell>
          <cell r="J19" t="str">
            <v>Hộp</v>
          </cell>
          <cell r="K19" t="str">
            <v>Hộp/5 x 50 test</v>
          </cell>
        </row>
        <row r="20">
          <cell r="I20" t="str">
            <v>Ceftriaxone/Clavulanic Acid 30/10µg SUSCEPTIBILITY TESTING DISCS</v>
          </cell>
          <cell r="J20" t="str">
            <v>Hộp</v>
          </cell>
          <cell r="K20" t="str">
            <v>Hộp/5 x 50 test</v>
          </cell>
        </row>
        <row r="21">
          <cell r="I21" t="str">
            <v>Cefuroxime 30µg SUSCEPTIBILITY TESTING DISCS</v>
          </cell>
          <cell r="J21" t="str">
            <v>Hộp</v>
          </cell>
          <cell r="K21" t="str">
            <v>Hộp/5 x 50 test</v>
          </cell>
        </row>
        <row r="22">
          <cell r="I22" t="str">
            <v>Chloramphenicol 30µg SUSCEPTIBILITY TESTING DISCS</v>
          </cell>
          <cell r="J22" t="str">
            <v>Hộp</v>
          </cell>
          <cell r="K22" t="str">
            <v>Hộp/5 x 50 test</v>
          </cell>
        </row>
        <row r="23">
          <cell r="I23" t="str">
            <v>Ciprofloxacin 5µg SUSCEPTIBILITY TESTING DISCS</v>
          </cell>
          <cell r="J23" t="str">
            <v>Hộp</v>
          </cell>
          <cell r="K23" t="str">
            <v>Hộp/5 x 50 test</v>
          </cell>
        </row>
        <row r="24">
          <cell r="I24" t="str">
            <v>Gentamicin 10µg SUSCEPTIBILITY TESTING DISCS</v>
          </cell>
          <cell r="J24" t="str">
            <v>Hộp</v>
          </cell>
          <cell r="K24" t="str">
            <v>Hộp/5 x 50 test</v>
          </cell>
        </row>
        <row r="25">
          <cell r="I25" t="str">
            <v>Imipenem/Cilastatin 10/10µg SUSCEPTIBILITY TESTING DISCS</v>
          </cell>
          <cell r="J25" t="str">
            <v>Hộp</v>
          </cell>
          <cell r="K25" t="str">
            <v>Hộp/5 x 50 test</v>
          </cell>
        </row>
        <row r="26">
          <cell r="I26" t="str">
            <v>Levofloxacin 5µg SUSCEPTIBILITY TESTING DISCS</v>
          </cell>
          <cell r="J26" t="str">
            <v>Hộp</v>
          </cell>
          <cell r="K26" t="str">
            <v>Hộp/5 x 50 test</v>
          </cell>
        </row>
        <row r="27">
          <cell r="I27" t="str">
            <v>Ofloxacin 5µg SUSCEPTIBILITY TESTING DISCS</v>
          </cell>
          <cell r="J27" t="str">
            <v>Hộp</v>
          </cell>
          <cell r="K27" t="str">
            <v>Hộp/5 x 50 test</v>
          </cell>
        </row>
        <row r="28">
          <cell r="I28" t="str">
            <v>Piperacillin/Tazobactam 100/10µg SUSCEPTIBILITY TESTING DISCS</v>
          </cell>
          <cell r="J28" t="str">
            <v>Hộp</v>
          </cell>
          <cell r="K28" t="str">
            <v>Hộp/5 x 50 test</v>
          </cell>
        </row>
        <row r="29">
          <cell r="I29" t="str">
            <v>Tetracycline 30µg SUSCEPTIBILITY TESTING DISCS</v>
          </cell>
          <cell r="J29" t="str">
            <v>Hộp</v>
          </cell>
          <cell r="K29" t="str">
            <v>Hộp/5 x 50 test</v>
          </cell>
        </row>
        <row r="30">
          <cell r="I30" t="str">
            <v>Tobramycin 10µg SUSCEPTIBILITY TESTING DISCS</v>
          </cell>
          <cell r="J30" t="str">
            <v>Hộp</v>
          </cell>
          <cell r="K30" t="str">
            <v>Hộp/5 x 50 test</v>
          </cell>
        </row>
        <row r="31">
          <cell r="I31" t="str">
            <v>Cefotaxime/Cloxacillin 30/750µg SUSCEPTIBILITY TESTING DISCS</v>
          </cell>
          <cell r="J31" t="str">
            <v>Hộp</v>
          </cell>
          <cell r="K31" t="str">
            <v>Hộp/5 x 50 test</v>
          </cell>
        </row>
        <row r="32">
          <cell r="I32" t="str">
            <v>Ceftazidime/Clavulanic Acid 30/10µg SUSCEPTIBILITY TESTING DISCS</v>
          </cell>
          <cell r="J32" t="str">
            <v>Hộp</v>
          </cell>
          <cell r="K32" t="str">
            <v>Hộp/5 x 50 test</v>
          </cell>
        </row>
        <row r="33">
          <cell r="I33" t="str">
            <v>Doxycycline 30µg SUSCEPTIBILITY TESTING DISCS</v>
          </cell>
          <cell r="J33" t="str">
            <v>Hộp</v>
          </cell>
          <cell r="K33" t="str">
            <v>Hộp/5 x 50 test</v>
          </cell>
        </row>
        <row r="34">
          <cell r="I34" t="str">
            <v>Ertapenem/Edta 10/750µg SUSCEPTIBILITY TESTING DISCS</v>
          </cell>
          <cell r="J34" t="str">
            <v>Hộp</v>
          </cell>
          <cell r="K34" t="str">
            <v>Hộp/5 x 50 test</v>
          </cell>
        </row>
        <row r="35">
          <cell r="I35" t="str">
            <v>Nitrofurantoin 50µg SUSCEPTIBILITY TESTING DISCS</v>
          </cell>
          <cell r="J35" t="str">
            <v>Hộp</v>
          </cell>
          <cell r="K35" t="str">
            <v>Hộp/5 x 50 test</v>
          </cell>
        </row>
        <row r="36">
          <cell r="I36" t="str">
            <v>Erythromycin 15µg SUSCEPTIBILITY TESTING DISCS</v>
          </cell>
          <cell r="J36" t="str">
            <v>Hộp</v>
          </cell>
          <cell r="K36" t="str">
            <v>Hộp/5 x 50 test</v>
          </cell>
        </row>
        <row r="37">
          <cell r="I37" t="str">
            <v>Cefotaxime/Clavulanic Acid 30/10µg
SUSCEPTIBILITY TESTING DISCS</v>
          </cell>
          <cell r="J37" t="str">
            <v>Hộp</v>
          </cell>
          <cell r="K37" t="str">
            <v>Hộp/5 x 50 test</v>
          </cell>
        </row>
        <row r="38">
          <cell r="I38" t="str">
            <v>Ceftazidime/Clavulanic Acid 10/10µg SUSCEPTIBILITY TESTING DISCS</v>
          </cell>
          <cell r="J38" t="str">
            <v>Hộp</v>
          </cell>
          <cell r="K38" t="str">
            <v>Hộp/5 x 50 test</v>
          </cell>
        </row>
        <row r="39">
          <cell r="I39" t="str">
            <v>Meropenem/Dipicilonic Acid 10/1000µg SUSCEPTIBILITY TESTING DISCS</v>
          </cell>
          <cell r="J39" t="str">
            <v>Hộp</v>
          </cell>
          <cell r="K39" t="str">
            <v>Hộp/5 x 50 test</v>
          </cell>
        </row>
        <row r="40">
          <cell r="I40" t="str">
            <v>Ticarcillin/Clavulanic Acid 75/10µg SUSCEPTIBILITY TESTING DISCS</v>
          </cell>
          <cell r="J40" t="str">
            <v>Hộp</v>
          </cell>
          <cell r="K40" t="str">
            <v>Hộp/5 x 50 test</v>
          </cell>
        </row>
        <row r="41">
          <cell r="I41" t="str">
            <v>Cefoperazone 75µg SUSCEPTIBILITY TESTING DISCS</v>
          </cell>
          <cell r="J41" t="str">
            <v>Hộp</v>
          </cell>
          <cell r="K41" t="str">
            <v>Hộp/5 x 50 test</v>
          </cell>
        </row>
        <row r="42">
          <cell r="I42" t="str">
            <v>Colistin 10µg SUSCEPTIBILITY TESTING DISCS</v>
          </cell>
          <cell r="J42" t="str">
            <v>Hộp</v>
          </cell>
          <cell r="K42" t="str">
            <v>Hộp/5 x 50 test</v>
          </cell>
        </row>
        <row r="43">
          <cell r="I43" t="str">
            <v>Azithromycin 15µg SUSCEPTIBILITY TESTING DISCS</v>
          </cell>
          <cell r="J43" t="str">
            <v>Hộp</v>
          </cell>
          <cell r="K43" t="str">
            <v>Hộp/5 x 50 test</v>
          </cell>
        </row>
        <row r="44">
          <cell r="I44" t="str">
            <v>Vancomycin (0.016-256)µg/mL  MIC TESTING STRIP</v>
          </cell>
          <cell r="J44" t="str">
            <v>Hộp</v>
          </cell>
          <cell r="K44" t="str">
            <v>Hộp/10 test; Hộp/25 test; Hộp/30 test</v>
          </cell>
        </row>
        <row r="45">
          <cell r="I45" t="str">
            <v>RPR CARBON</v>
          </cell>
          <cell r="J45" t="str">
            <v>Hộp</v>
          </cell>
          <cell r="K45" t="str">
            <v>hộp/ 250 Test</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s>
    <sheetDataSet>
      <sheetData sheetId="0" refreshError="1">
        <row r="11">
          <cell r="H11" t="str">
            <v>Citric Acid</v>
          </cell>
          <cell r="I11" t="str">
            <v>g</v>
          </cell>
          <cell r="J11" t="str">
            <v>25 kg /bao</v>
          </cell>
        </row>
        <row r="12">
          <cell r="H12" t="str">
            <v>Cồn tuyệt đối</v>
          </cell>
          <cell r="I12" t="str">
            <v>ml</v>
          </cell>
          <cell r="J12" t="str">
            <v>Chai 1 lít</v>
          </cell>
        </row>
        <row r="13">
          <cell r="H13" t="str">
            <v>Muối viên Ấn Độ</v>
          </cell>
          <cell r="I13" t="str">
            <v>Kg</v>
          </cell>
          <cell r="J13" t="str">
            <v>25kg/bao</v>
          </cell>
        </row>
        <row r="14">
          <cell r="H14" t="str">
            <v>Cồn sát trùng 90 độ</v>
          </cell>
          <cell r="I14" t="str">
            <v>ml</v>
          </cell>
          <cell r="J14" t="str">
            <v>30 lít /can</v>
          </cell>
        </row>
        <row r="15">
          <cell r="H15" t="str">
            <v>Cloramin B</v>
          </cell>
          <cell r="I15" t="str">
            <v>kg</v>
          </cell>
          <cell r="J15" t="str">
            <v>25 kg /thùng</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AM57"/>
  <sheetViews>
    <sheetView topLeftCell="U1" zoomScale="70" zoomScaleNormal="70" workbookViewId="0">
      <selection activeCell="AL17" sqref="AL17"/>
    </sheetView>
  </sheetViews>
  <sheetFormatPr defaultRowHeight="14.25" x14ac:dyDescent="0.2"/>
  <cols>
    <col min="1" max="1" width="6.375" customWidth="1"/>
    <col min="2" max="2" width="17" customWidth="1"/>
    <col min="3" max="3" width="13.75" style="5" customWidth="1"/>
    <col min="4" max="4" width="17.5" hidden="1" customWidth="1"/>
    <col min="5" max="5" width="24.75" style="12" customWidth="1"/>
    <col min="6" max="6" width="16" style="12" hidden="1" customWidth="1"/>
    <col min="7" max="7" width="13" style="32" hidden="1" customWidth="1"/>
    <col min="8" max="8" width="13.875" style="12" hidden="1" customWidth="1"/>
    <col min="9" max="9" width="11" style="14" hidden="1" customWidth="1"/>
    <col min="10" max="10" width="16.75" hidden="1" customWidth="1"/>
    <col min="11" max="11" width="18.625" style="12" hidden="1" customWidth="1"/>
    <col min="12" max="12" width="30" style="12" hidden="1" customWidth="1"/>
    <col min="13" max="13" width="6.875" hidden="1" customWidth="1"/>
    <col min="14" max="14" width="11.25" style="8" hidden="1" customWidth="1"/>
    <col min="15" max="15" width="13.5" hidden="1" customWidth="1"/>
    <col min="16" max="16" width="20.625" style="60" hidden="1" customWidth="1"/>
    <col min="17" max="17" width="16.75" style="8" hidden="1" customWidth="1"/>
    <col min="18" max="18" width="14.625" hidden="1" customWidth="1"/>
    <col min="19" max="19" width="11.875" hidden="1" customWidth="1"/>
    <col min="20" max="20" width="17" hidden="1" customWidth="1"/>
    <col min="21" max="21" width="13.25" style="12" customWidth="1"/>
    <col min="22" max="22" width="13" customWidth="1"/>
    <col min="23" max="26" width="9" customWidth="1"/>
    <col min="27" max="27" width="10.25" customWidth="1"/>
    <col min="28" max="29" width="9" customWidth="1"/>
    <col min="30" max="30" width="9" style="5" customWidth="1"/>
    <col min="31" max="31" width="9" customWidth="1"/>
    <col min="32" max="32" width="11.75" customWidth="1"/>
    <col min="33" max="33" width="13.875" customWidth="1"/>
    <col min="34" max="34" width="44.125" customWidth="1"/>
    <col min="35" max="35" width="32.5" style="5" customWidth="1"/>
    <col min="36" max="38" width="24.75" style="5" customWidth="1"/>
    <col min="39" max="39" width="22.25" customWidth="1"/>
  </cols>
  <sheetData>
    <row r="1" spans="1:39" s="21" customFormat="1" ht="16.5" x14ac:dyDescent="0.2">
      <c r="A1" s="20" t="s">
        <v>0</v>
      </c>
      <c r="B1" s="22" t="s">
        <v>417</v>
      </c>
      <c r="C1" s="23"/>
      <c r="D1" s="23"/>
      <c r="E1" s="24"/>
      <c r="F1" s="25" t="s">
        <v>418</v>
      </c>
      <c r="G1" s="31"/>
      <c r="H1" s="26"/>
      <c r="I1" s="27"/>
      <c r="J1" s="27"/>
      <c r="K1" s="26"/>
      <c r="L1" s="126"/>
      <c r="M1" s="27"/>
      <c r="N1" s="28"/>
      <c r="O1" s="27"/>
      <c r="P1" s="56"/>
      <c r="Q1" s="28"/>
      <c r="R1" s="27"/>
      <c r="S1" s="27"/>
      <c r="T1" s="27"/>
      <c r="U1" s="29"/>
      <c r="V1" s="33" t="s">
        <v>430</v>
      </c>
      <c r="W1" s="33"/>
      <c r="X1" s="33"/>
      <c r="Y1" s="33"/>
      <c r="Z1" s="33"/>
      <c r="AA1" s="33"/>
      <c r="AB1" s="33"/>
      <c r="AC1" s="33"/>
      <c r="AD1" s="33"/>
      <c r="AE1" s="33"/>
      <c r="AF1" s="33"/>
      <c r="AG1" s="35" t="s">
        <v>431</v>
      </c>
      <c r="AH1" s="35"/>
      <c r="AI1" s="35"/>
      <c r="AJ1" s="35"/>
      <c r="AK1" s="35"/>
      <c r="AL1" s="35"/>
    </row>
    <row r="2" spans="1:39" ht="63" x14ac:dyDescent="0.2">
      <c r="A2" s="1" t="s">
        <v>0</v>
      </c>
      <c r="B2" s="1" t="s">
        <v>2</v>
      </c>
      <c r="C2" s="1"/>
      <c r="D2" s="1" t="s">
        <v>5</v>
      </c>
      <c r="E2" s="1" t="s">
        <v>3</v>
      </c>
      <c r="F2" s="3" t="s">
        <v>4</v>
      </c>
      <c r="G2" s="34" t="s">
        <v>6</v>
      </c>
      <c r="H2" s="3" t="s">
        <v>7</v>
      </c>
      <c r="I2" s="3" t="s">
        <v>8</v>
      </c>
      <c r="J2" s="3" t="s">
        <v>9</v>
      </c>
      <c r="K2" s="3" t="s">
        <v>10</v>
      </c>
      <c r="L2" s="3" t="s">
        <v>11</v>
      </c>
      <c r="M2" s="1" t="s">
        <v>12</v>
      </c>
      <c r="N2" s="9" t="s">
        <v>13</v>
      </c>
      <c r="O2" s="1" t="s">
        <v>14</v>
      </c>
      <c r="P2" s="57" t="s">
        <v>15</v>
      </c>
      <c r="Q2" s="9" t="s">
        <v>16</v>
      </c>
      <c r="R2" s="15" t="s">
        <v>95</v>
      </c>
      <c r="S2" s="15" t="s">
        <v>96</v>
      </c>
      <c r="T2" s="15" t="s">
        <v>78</v>
      </c>
      <c r="U2" s="15" t="s">
        <v>80</v>
      </c>
      <c r="V2" s="15" t="s">
        <v>419</v>
      </c>
      <c r="W2" s="15" t="s">
        <v>420</v>
      </c>
      <c r="X2" s="15" t="s">
        <v>421</v>
      </c>
      <c r="Y2" s="15" t="s">
        <v>422</v>
      </c>
      <c r="Z2" s="15" t="s">
        <v>423</v>
      </c>
      <c r="AA2" s="15" t="s">
        <v>424</v>
      </c>
      <c r="AB2" s="15" t="s">
        <v>425</v>
      </c>
      <c r="AC2" s="15" t="s">
        <v>426</v>
      </c>
      <c r="AD2" s="15" t="s">
        <v>429</v>
      </c>
      <c r="AE2" s="15" t="s">
        <v>427</v>
      </c>
      <c r="AF2" s="15" t="s">
        <v>428</v>
      </c>
      <c r="AG2" s="15" t="s">
        <v>432</v>
      </c>
      <c r="AH2" s="15" t="s">
        <v>433</v>
      </c>
      <c r="AI2" s="15" t="s">
        <v>512</v>
      </c>
      <c r="AJ2" s="93" t="s">
        <v>515</v>
      </c>
      <c r="AK2" s="93" t="s">
        <v>516</v>
      </c>
      <c r="AL2" s="128" t="s">
        <v>518</v>
      </c>
      <c r="AM2" s="93" t="s">
        <v>519</v>
      </c>
    </row>
    <row r="3" spans="1:39" ht="39" hidden="1" customHeight="1" x14ac:dyDescent="0.25">
      <c r="A3" s="6">
        <v>1</v>
      </c>
      <c r="B3" s="7" t="s">
        <v>17</v>
      </c>
      <c r="C3" s="7" t="str">
        <f>B3&amp;U3</f>
        <v>PP2400076952An Sinh</v>
      </c>
      <c r="D3" s="7" t="s">
        <v>20</v>
      </c>
      <c r="E3" s="11" t="s">
        <v>18</v>
      </c>
      <c r="F3" s="11" t="s">
        <v>19</v>
      </c>
      <c r="G3" s="11" t="s">
        <v>21</v>
      </c>
      <c r="H3" s="11" t="s">
        <v>22</v>
      </c>
      <c r="I3" s="13" t="s">
        <v>23</v>
      </c>
      <c r="J3" s="7" t="s">
        <v>24</v>
      </c>
      <c r="K3" s="11" t="s">
        <v>25</v>
      </c>
      <c r="L3" s="11" t="s">
        <v>26</v>
      </c>
      <c r="M3" s="11" t="s">
        <v>27</v>
      </c>
      <c r="N3" s="10">
        <v>20000</v>
      </c>
      <c r="O3" s="7" t="s">
        <v>1</v>
      </c>
      <c r="P3" s="58">
        <v>575</v>
      </c>
      <c r="Q3" s="10">
        <v>11500000</v>
      </c>
      <c r="R3" s="16" t="s">
        <v>98</v>
      </c>
      <c r="S3" s="18" t="s">
        <v>98</v>
      </c>
      <c r="T3" s="17" t="s">
        <v>414</v>
      </c>
      <c r="U3" s="19" t="s">
        <v>111</v>
      </c>
      <c r="V3" s="80" t="s">
        <v>444</v>
      </c>
      <c r="W3" s="80" t="s">
        <v>444</v>
      </c>
      <c r="X3" s="80" t="s">
        <v>444</v>
      </c>
      <c r="Y3" s="80" t="s">
        <v>444</v>
      </c>
      <c r="Z3" s="80" t="s">
        <v>457</v>
      </c>
      <c r="AA3" s="80" t="s">
        <v>444</v>
      </c>
      <c r="AB3" s="80" t="s">
        <v>444</v>
      </c>
      <c r="AC3" s="80" t="s">
        <v>444</v>
      </c>
      <c r="AD3" s="80" t="s">
        <v>444</v>
      </c>
      <c r="AE3" s="80" t="s">
        <v>444</v>
      </c>
      <c r="AF3" s="80" t="s">
        <v>444</v>
      </c>
      <c r="AG3" s="80" t="s">
        <v>434</v>
      </c>
      <c r="AH3" s="81" t="s">
        <v>444</v>
      </c>
      <c r="AI3" s="112" t="s">
        <v>434</v>
      </c>
      <c r="AJ3" s="94"/>
      <c r="AK3" s="94"/>
      <c r="AL3" s="94" t="s">
        <v>434</v>
      </c>
    </row>
    <row r="4" spans="1:39" ht="60.75" hidden="1" customHeight="1" x14ac:dyDescent="0.25">
      <c r="A4" s="6">
        <v>2</v>
      </c>
      <c r="B4" s="7" t="s">
        <v>17</v>
      </c>
      <c r="C4" s="7" t="str">
        <f t="shared" ref="C4:C57" si="0">B4&amp;U4</f>
        <v>PP2400076952VTVT Thanh Hoá</v>
      </c>
      <c r="D4" s="7" t="s">
        <v>20</v>
      </c>
      <c r="E4" s="11" t="s">
        <v>18</v>
      </c>
      <c r="F4" s="11" t="s">
        <v>265</v>
      </c>
      <c r="G4" s="11" t="s">
        <v>266</v>
      </c>
      <c r="H4" s="11" t="s">
        <v>267</v>
      </c>
      <c r="I4" s="13">
        <v>2024</v>
      </c>
      <c r="J4" s="7" t="s">
        <v>24</v>
      </c>
      <c r="K4" s="11" t="s">
        <v>268</v>
      </c>
      <c r="L4" s="11" t="s">
        <v>269</v>
      </c>
      <c r="M4" s="7" t="s">
        <v>27</v>
      </c>
      <c r="N4" s="10">
        <v>20000</v>
      </c>
      <c r="O4" s="7">
        <v>90183110</v>
      </c>
      <c r="P4" s="58">
        <v>625</v>
      </c>
      <c r="Q4" s="10">
        <v>12500000</v>
      </c>
      <c r="R4" s="16" t="s">
        <v>98</v>
      </c>
      <c r="S4" s="18" t="s">
        <v>97</v>
      </c>
      <c r="T4" s="17" t="s">
        <v>406</v>
      </c>
      <c r="U4" s="19" t="s">
        <v>356</v>
      </c>
      <c r="V4" s="90" t="s">
        <v>434</v>
      </c>
      <c r="W4" s="90" t="s">
        <v>434</v>
      </c>
      <c r="X4" s="90" t="s">
        <v>434</v>
      </c>
      <c r="Y4" s="90" t="s">
        <v>434</v>
      </c>
      <c r="Z4" s="90" t="s">
        <v>455</v>
      </c>
      <c r="AA4" s="91" t="s">
        <v>491</v>
      </c>
      <c r="AB4" s="90" t="s">
        <v>458</v>
      </c>
      <c r="AC4" s="91" t="s">
        <v>434</v>
      </c>
      <c r="AD4" s="90"/>
      <c r="AE4" s="90">
        <v>20000</v>
      </c>
      <c r="AF4" s="92">
        <v>625</v>
      </c>
      <c r="AG4" s="90" t="s">
        <v>459</v>
      </c>
      <c r="AH4" s="91" t="s">
        <v>492</v>
      </c>
      <c r="AI4" s="113" t="s">
        <v>513</v>
      </c>
      <c r="AJ4" s="95" t="s">
        <v>497</v>
      </c>
      <c r="AK4" s="95" t="s">
        <v>453</v>
      </c>
      <c r="AL4" s="95" t="s">
        <v>434</v>
      </c>
    </row>
    <row r="5" spans="1:39" ht="39" hidden="1" customHeight="1" x14ac:dyDescent="0.25">
      <c r="A5" s="2">
        <v>3</v>
      </c>
      <c r="B5" s="7" t="s">
        <v>270</v>
      </c>
      <c r="C5" s="7" t="str">
        <f t="shared" si="0"/>
        <v>PP2400076953VTVT Thanh Hoá</v>
      </c>
      <c r="D5" s="7" t="s">
        <v>273</v>
      </c>
      <c r="E5" s="11" t="s">
        <v>271</v>
      </c>
      <c r="F5" s="11" t="s">
        <v>272</v>
      </c>
      <c r="G5" s="11" t="s">
        <v>274</v>
      </c>
      <c r="H5" s="11" t="s">
        <v>274</v>
      </c>
      <c r="I5" s="13">
        <v>2024</v>
      </c>
      <c r="J5" s="7" t="s">
        <v>62</v>
      </c>
      <c r="K5" s="11" t="s">
        <v>275</v>
      </c>
      <c r="L5" s="11" t="s">
        <v>276</v>
      </c>
      <c r="M5" s="7" t="s">
        <v>27</v>
      </c>
      <c r="N5" s="10">
        <v>15000</v>
      </c>
      <c r="O5" s="7">
        <v>90183200</v>
      </c>
      <c r="P5" s="58">
        <v>2950</v>
      </c>
      <c r="Q5" s="10">
        <v>44250000</v>
      </c>
      <c r="R5" s="16" t="s">
        <v>98</v>
      </c>
      <c r="S5" s="18" t="s">
        <v>98</v>
      </c>
      <c r="T5" s="17" t="s">
        <v>406</v>
      </c>
      <c r="U5" s="19" t="s">
        <v>356</v>
      </c>
      <c r="V5" s="77" t="s">
        <v>434</v>
      </c>
      <c r="W5" s="77" t="s">
        <v>434</v>
      </c>
      <c r="X5" s="77" t="s">
        <v>434</v>
      </c>
      <c r="Y5" s="77" t="s">
        <v>434</v>
      </c>
      <c r="Z5" s="77" t="s">
        <v>455</v>
      </c>
      <c r="AA5" s="78" t="s">
        <v>460</v>
      </c>
      <c r="AB5" s="77" t="s">
        <v>458</v>
      </c>
      <c r="AC5" s="77" t="s">
        <v>434</v>
      </c>
      <c r="AD5" s="77" t="s">
        <v>444</v>
      </c>
      <c r="AE5" s="77" t="s">
        <v>444</v>
      </c>
      <c r="AF5" s="79">
        <v>2950</v>
      </c>
      <c r="AG5" s="77" t="s">
        <v>434</v>
      </c>
      <c r="AH5" s="77"/>
      <c r="AI5" s="114"/>
      <c r="AJ5" s="96"/>
      <c r="AK5" s="96"/>
      <c r="AL5" s="96" t="s">
        <v>434</v>
      </c>
    </row>
    <row r="6" spans="1:39" ht="54" hidden="1" customHeight="1" x14ac:dyDescent="0.25">
      <c r="A6" s="6">
        <v>4</v>
      </c>
      <c r="B6" s="7" t="s">
        <v>28</v>
      </c>
      <c r="C6" s="7" t="str">
        <f t="shared" si="0"/>
        <v>PP2400076954An Sinh</v>
      </c>
      <c r="D6" s="7" t="s">
        <v>30</v>
      </c>
      <c r="E6" s="11" t="s">
        <v>29</v>
      </c>
      <c r="F6" s="11" t="s">
        <v>29</v>
      </c>
      <c r="G6" s="11" t="s">
        <v>31</v>
      </c>
      <c r="H6" s="11" t="s">
        <v>32</v>
      </c>
      <c r="I6" s="13" t="s">
        <v>23</v>
      </c>
      <c r="J6" s="7" t="s">
        <v>33</v>
      </c>
      <c r="K6" s="11" t="s">
        <v>34</v>
      </c>
      <c r="L6" s="11" t="s">
        <v>35</v>
      </c>
      <c r="M6" s="7" t="s">
        <v>27</v>
      </c>
      <c r="N6" s="10">
        <v>15000</v>
      </c>
      <c r="O6" s="7" t="s">
        <v>1</v>
      </c>
      <c r="P6" s="58">
        <v>4090</v>
      </c>
      <c r="Q6" s="10">
        <v>61350000</v>
      </c>
      <c r="R6" s="16" t="s">
        <v>98</v>
      </c>
      <c r="S6" s="18" t="s">
        <v>98</v>
      </c>
      <c r="T6" s="17" t="s">
        <v>414</v>
      </c>
      <c r="U6" s="19" t="s">
        <v>111</v>
      </c>
      <c r="V6" s="80" t="s">
        <v>444</v>
      </c>
      <c r="W6" s="80" t="s">
        <v>444</v>
      </c>
      <c r="X6" s="80" t="s">
        <v>444</v>
      </c>
      <c r="Y6" s="80" t="s">
        <v>444</v>
      </c>
      <c r="Z6" s="80" t="s">
        <v>455</v>
      </c>
      <c r="AA6" s="80" t="s">
        <v>444</v>
      </c>
      <c r="AB6" s="80" t="s">
        <v>444</v>
      </c>
      <c r="AC6" s="80" t="s">
        <v>484</v>
      </c>
      <c r="AD6" s="80" t="s">
        <v>461</v>
      </c>
      <c r="AE6" s="80" t="s">
        <v>444</v>
      </c>
      <c r="AF6" s="80" t="s">
        <v>444</v>
      </c>
      <c r="AG6" s="80" t="s">
        <v>436</v>
      </c>
      <c r="AH6" s="81" t="s">
        <v>484</v>
      </c>
      <c r="AI6" s="115" t="s">
        <v>434</v>
      </c>
      <c r="AJ6" s="94" t="s">
        <v>498</v>
      </c>
      <c r="AK6" s="94"/>
      <c r="AL6" s="94" t="s">
        <v>434</v>
      </c>
    </row>
    <row r="7" spans="1:39" ht="54" hidden="1" customHeight="1" x14ac:dyDescent="0.25">
      <c r="A7" s="6">
        <v>5</v>
      </c>
      <c r="B7" s="7" t="s">
        <v>277</v>
      </c>
      <c r="C7" s="7" t="str">
        <f t="shared" si="0"/>
        <v>PP2400076955VTVT Thanh Hoá</v>
      </c>
      <c r="D7" s="7" t="s">
        <v>280</v>
      </c>
      <c r="E7" s="11" t="s">
        <v>278</v>
      </c>
      <c r="F7" s="11" t="s">
        <v>279</v>
      </c>
      <c r="G7" s="11" t="s">
        <v>281</v>
      </c>
      <c r="H7" s="11" t="s">
        <v>282</v>
      </c>
      <c r="I7" s="13">
        <v>2024</v>
      </c>
      <c r="J7" s="7" t="s">
        <v>24</v>
      </c>
      <c r="K7" s="11" t="s">
        <v>282</v>
      </c>
      <c r="L7" s="110" t="s">
        <v>283</v>
      </c>
      <c r="M7" s="7" t="s">
        <v>27</v>
      </c>
      <c r="N7" s="10">
        <v>2000</v>
      </c>
      <c r="O7" s="7" t="s">
        <v>284</v>
      </c>
      <c r="P7" s="58">
        <v>2550</v>
      </c>
      <c r="Q7" s="10">
        <v>5100000</v>
      </c>
      <c r="R7" s="16" t="s">
        <v>98</v>
      </c>
      <c r="S7" s="18" t="s">
        <v>97</v>
      </c>
      <c r="T7" s="17" t="s">
        <v>406</v>
      </c>
      <c r="U7" s="19" t="s">
        <v>356</v>
      </c>
      <c r="V7" s="90" t="s">
        <v>434</v>
      </c>
      <c r="W7" s="90" t="s">
        <v>434</v>
      </c>
      <c r="X7" s="90" t="s">
        <v>434</v>
      </c>
      <c r="Y7" s="90" t="s">
        <v>434</v>
      </c>
      <c r="Z7" s="90" t="s">
        <v>455</v>
      </c>
      <c r="AA7" s="91" t="s">
        <v>462</v>
      </c>
      <c r="AB7" s="90" t="s">
        <v>458</v>
      </c>
      <c r="AC7" s="90" t="s">
        <v>434</v>
      </c>
      <c r="AD7" s="90"/>
      <c r="AE7" s="90">
        <v>2000</v>
      </c>
      <c r="AF7" s="92">
        <v>2550</v>
      </c>
      <c r="AG7" s="90" t="s">
        <v>436</v>
      </c>
      <c r="AH7" s="91" t="s">
        <v>493</v>
      </c>
      <c r="AI7" s="113" t="s">
        <v>434</v>
      </c>
      <c r="AJ7" s="95" t="s">
        <v>499</v>
      </c>
      <c r="AK7" s="95"/>
      <c r="AL7" s="94" t="s">
        <v>434</v>
      </c>
    </row>
    <row r="8" spans="1:39" ht="78" hidden="1" customHeight="1" x14ac:dyDescent="0.25">
      <c r="A8" s="2">
        <v>6</v>
      </c>
      <c r="B8" s="7" t="s">
        <v>285</v>
      </c>
      <c r="C8" s="7" t="str">
        <f t="shared" si="0"/>
        <v>PP2400076956VTVT Thanh Hoá</v>
      </c>
      <c r="D8" s="7" t="s">
        <v>288</v>
      </c>
      <c r="E8" s="11" t="s">
        <v>286</v>
      </c>
      <c r="F8" s="11" t="s">
        <v>287</v>
      </c>
      <c r="G8" s="11" t="s">
        <v>289</v>
      </c>
      <c r="H8" s="11" t="s">
        <v>282</v>
      </c>
      <c r="I8" s="13">
        <v>2024</v>
      </c>
      <c r="J8" s="7" t="s">
        <v>24</v>
      </c>
      <c r="K8" s="11" t="s">
        <v>282</v>
      </c>
      <c r="L8" s="11" t="s">
        <v>290</v>
      </c>
      <c r="M8" s="7" t="s">
        <v>27</v>
      </c>
      <c r="N8" s="10">
        <v>1000</v>
      </c>
      <c r="O8" s="7" t="s">
        <v>284</v>
      </c>
      <c r="P8" s="58">
        <v>3100</v>
      </c>
      <c r="Q8" s="10">
        <v>3100000</v>
      </c>
      <c r="R8" s="16" t="s">
        <v>98</v>
      </c>
      <c r="S8" s="18" t="s">
        <v>97</v>
      </c>
      <c r="T8" s="17" t="s">
        <v>406</v>
      </c>
      <c r="U8" s="19" t="s">
        <v>356</v>
      </c>
      <c r="V8" s="90" t="s">
        <v>434</v>
      </c>
      <c r="W8" s="90" t="s">
        <v>434</v>
      </c>
      <c r="X8" s="90" t="s">
        <v>434</v>
      </c>
      <c r="Y8" s="90" t="s">
        <v>434</v>
      </c>
      <c r="Z8" s="90" t="s">
        <v>455</v>
      </c>
      <c r="AA8" s="91" t="s">
        <v>463</v>
      </c>
      <c r="AB8" s="90" t="s">
        <v>464</v>
      </c>
      <c r="AC8" s="91" t="s">
        <v>494</v>
      </c>
      <c r="AD8" s="90"/>
      <c r="AE8" s="90">
        <v>1000</v>
      </c>
      <c r="AF8" s="92">
        <v>3100</v>
      </c>
      <c r="AG8" s="90" t="s">
        <v>436</v>
      </c>
      <c r="AH8" s="91" t="s">
        <v>495</v>
      </c>
      <c r="AI8" s="113" t="s">
        <v>500</v>
      </c>
      <c r="AJ8" s="95"/>
      <c r="AK8" s="95" t="s">
        <v>453</v>
      </c>
      <c r="AL8" s="95" t="s">
        <v>434</v>
      </c>
    </row>
    <row r="9" spans="1:39" ht="236.25" hidden="1" customHeight="1" x14ac:dyDescent="0.25">
      <c r="A9" s="6">
        <v>7</v>
      </c>
      <c r="B9" s="4" t="s">
        <v>82</v>
      </c>
      <c r="C9" s="7" t="str">
        <f t="shared" si="0"/>
        <v>PP2400076957Vĩnh Phúc</v>
      </c>
      <c r="D9" s="4" t="s">
        <v>85</v>
      </c>
      <c r="E9" s="11" t="s">
        <v>83</v>
      </c>
      <c r="F9" s="11" t="s">
        <v>84</v>
      </c>
      <c r="G9" s="11" t="s">
        <v>86</v>
      </c>
      <c r="H9" s="11" t="s">
        <v>87</v>
      </c>
      <c r="I9" s="13" t="s">
        <v>88</v>
      </c>
      <c r="J9" s="4" t="s">
        <v>89</v>
      </c>
      <c r="K9" s="11" t="s">
        <v>90</v>
      </c>
      <c r="L9" s="11" t="s">
        <v>91</v>
      </c>
      <c r="M9" s="4" t="s">
        <v>92</v>
      </c>
      <c r="N9" s="10">
        <v>300</v>
      </c>
      <c r="O9" s="4" t="s">
        <v>93</v>
      </c>
      <c r="P9" s="58">
        <v>250000</v>
      </c>
      <c r="Q9" s="10">
        <v>75000000</v>
      </c>
      <c r="R9" s="16" t="s">
        <v>98</v>
      </c>
      <c r="S9" s="16" t="s">
        <v>98</v>
      </c>
      <c r="T9" s="17" t="s">
        <v>416</v>
      </c>
      <c r="U9" s="19" t="s">
        <v>94</v>
      </c>
      <c r="V9" s="80" t="s">
        <v>444</v>
      </c>
      <c r="W9" s="80" t="s">
        <v>444</v>
      </c>
      <c r="X9" s="80" t="s">
        <v>461</v>
      </c>
      <c r="Y9" s="80" t="s">
        <v>444</v>
      </c>
      <c r="Z9" s="80" t="s">
        <v>457</v>
      </c>
      <c r="AA9" s="80" t="s">
        <v>444</v>
      </c>
      <c r="AB9" s="80" t="s">
        <v>444</v>
      </c>
      <c r="AC9" s="80" t="s">
        <v>444</v>
      </c>
      <c r="AD9" s="80" t="s">
        <v>444</v>
      </c>
      <c r="AE9" s="80" t="s">
        <v>444</v>
      </c>
      <c r="AF9" s="80" t="s">
        <v>444</v>
      </c>
      <c r="AG9" s="80" t="s">
        <v>453</v>
      </c>
      <c r="AH9" s="80"/>
      <c r="AI9" s="115"/>
      <c r="AJ9" s="97"/>
      <c r="AK9" s="97"/>
      <c r="AL9" s="96" t="s">
        <v>434</v>
      </c>
    </row>
    <row r="10" spans="1:39" ht="39" hidden="1" customHeight="1" x14ac:dyDescent="0.25">
      <c r="A10" s="6">
        <v>8</v>
      </c>
      <c r="B10" s="4" t="s">
        <v>236</v>
      </c>
      <c r="C10" s="7" t="str">
        <f t="shared" si="0"/>
        <v>PP2400076958Kim Thông</v>
      </c>
      <c r="D10" s="4" t="s">
        <v>239</v>
      </c>
      <c r="E10" s="11" t="s">
        <v>237</v>
      </c>
      <c r="F10" s="11" t="s">
        <v>238</v>
      </c>
      <c r="G10" s="11" t="s">
        <v>240</v>
      </c>
      <c r="H10" s="11" t="s">
        <v>238</v>
      </c>
      <c r="I10" s="13">
        <v>2024</v>
      </c>
      <c r="J10" s="4" t="s">
        <v>193</v>
      </c>
      <c r="K10" s="11" t="s">
        <v>241</v>
      </c>
      <c r="L10" s="11" t="s">
        <v>242</v>
      </c>
      <c r="M10" s="4" t="s">
        <v>243</v>
      </c>
      <c r="N10" s="10">
        <v>100</v>
      </c>
      <c r="O10" s="4">
        <v>9018</v>
      </c>
      <c r="P10" s="58">
        <v>230000</v>
      </c>
      <c r="Q10" s="10">
        <v>23000000</v>
      </c>
      <c r="R10" s="16" t="s">
        <v>98</v>
      </c>
      <c r="S10" s="18" t="s">
        <v>98</v>
      </c>
      <c r="T10" s="17" t="s">
        <v>407</v>
      </c>
      <c r="U10" s="19" t="s">
        <v>264</v>
      </c>
      <c r="V10" s="80" t="s">
        <v>444</v>
      </c>
      <c r="W10" s="80" t="s">
        <v>444</v>
      </c>
      <c r="X10" s="80" t="s">
        <v>444</v>
      </c>
      <c r="Y10" s="80" t="s">
        <v>444</v>
      </c>
      <c r="Z10" s="80" t="s">
        <v>457</v>
      </c>
      <c r="AA10" s="80" t="s">
        <v>444</v>
      </c>
      <c r="AB10" s="80" t="s">
        <v>444</v>
      </c>
      <c r="AC10" s="80" t="s">
        <v>444</v>
      </c>
      <c r="AD10" s="80" t="s">
        <v>444</v>
      </c>
      <c r="AE10" s="80" t="s">
        <v>444</v>
      </c>
      <c r="AF10" s="80" t="s">
        <v>444</v>
      </c>
      <c r="AG10" s="80" t="s">
        <v>453</v>
      </c>
      <c r="AH10" s="80"/>
      <c r="AI10" s="115"/>
      <c r="AJ10" s="97"/>
      <c r="AK10" s="97"/>
      <c r="AL10" s="96" t="s">
        <v>434</v>
      </c>
    </row>
    <row r="11" spans="1:39" ht="141.75" customHeight="1" x14ac:dyDescent="0.25">
      <c r="A11" s="2">
        <v>9</v>
      </c>
      <c r="B11" s="4" t="s">
        <v>236</v>
      </c>
      <c r="C11" s="7" t="str">
        <f t="shared" si="0"/>
        <v>PP2400076958Đức Tín</v>
      </c>
      <c r="D11" s="4" t="s">
        <v>239</v>
      </c>
      <c r="E11" s="141" t="s">
        <v>237</v>
      </c>
      <c r="F11" s="11" t="s">
        <v>357</v>
      </c>
      <c r="G11" s="11" t="s">
        <v>358</v>
      </c>
      <c r="H11" s="11" t="s">
        <v>359</v>
      </c>
      <c r="I11" s="13" t="s">
        <v>360</v>
      </c>
      <c r="J11" s="4" t="s">
        <v>33</v>
      </c>
      <c r="K11" s="11" t="s">
        <v>361</v>
      </c>
      <c r="L11" s="11" t="s">
        <v>362</v>
      </c>
      <c r="M11" s="4" t="s">
        <v>243</v>
      </c>
      <c r="N11" s="10">
        <v>100</v>
      </c>
      <c r="O11" s="4" t="s">
        <v>363</v>
      </c>
      <c r="P11" s="58">
        <v>143000</v>
      </c>
      <c r="Q11" s="10">
        <v>14300000</v>
      </c>
      <c r="R11" s="16" t="s">
        <v>98</v>
      </c>
      <c r="S11" s="18" t="s">
        <v>98</v>
      </c>
      <c r="T11" s="17" t="s">
        <v>405</v>
      </c>
      <c r="U11" s="19" t="s">
        <v>404</v>
      </c>
      <c r="V11" s="80" t="s">
        <v>444</v>
      </c>
      <c r="W11" s="80" t="s">
        <v>444</v>
      </c>
      <c r="X11" s="80" t="s">
        <v>444</v>
      </c>
      <c r="Y11" s="80" t="s">
        <v>444</v>
      </c>
      <c r="Z11" s="80" t="s">
        <v>457</v>
      </c>
      <c r="AA11" s="81" t="s">
        <v>465</v>
      </c>
      <c r="AB11" s="80" t="s">
        <v>444</v>
      </c>
      <c r="AC11" s="81" t="s">
        <v>466</v>
      </c>
      <c r="AD11" s="80" t="s">
        <v>444</v>
      </c>
      <c r="AE11" s="80" t="s">
        <v>444</v>
      </c>
      <c r="AF11" s="80" t="s">
        <v>444</v>
      </c>
      <c r="AG11" s="80" t="s">
        <v>436</v>
      </c>
      <c r="AH11" s="111" t="s">
        <v>467</v>
      </c>
      <c r="AI11" s="112" t="s">
        <v>501</v>
      </c>
      <c r="AJ11" s="94"/>
      <c r="AK11" s="94" t="s">
        <v>517</v>
      </c>
      <c r="AL11" s="94" t="s">
        <v>490</v>
      </c>
      <c r="AM11" s="94" t="s">
        <v>517</v>
      </c>
    </row>
    <row r="12" spans="1:39" ht="88.5" hidden="1" customHeight="1" x14ac:dyDescent="0.25">
      <c r="A12" s="6">
        <v>10</v>
      </c>
      <c r="B12" s="4" t="s">
        <v>291</v>
      </c>
      <c r="C12" s="7" t="str">
        <f t="shared" si="0"/>
        <v>PP2400076959VTVT Thanh Hoá</v>
      </c>
      <c r="D12" s="4" t="s">
        <v>293</v>
      </c>
      <c r="E12" s="11" t="s">
        <v>292</v>
      </c>
      <c r="F12" s="11" t="s">
        <v>292</v>
      </c>
      <c r="G12" s="11" t="s">
        <v>294</v>
      </c>
      <c r="H12" s="11" t="s">
        <v>295</v>
      </c>
      <c r="I12" s="13">
        <v>2023</v>
      </c>
      <c r="J12" s="4" t="s">
        <v>33</v>
      </c>
      <c r="K12" s="11" t="s">
        <v>296</v>
      </c>
      <c r="L12" s="11" t="s">
        <v>297</v>
      </c>
      <c r="M12" s="4" t="s">
        <v>27</v>
      </c>
      <c r="N12" s="10">
        <v>150</v>
      </c>
      <c r="O12" s="4">
        <v>90183990</v>
      </c>
      <c r="P12" s="58">
        <v>182000</v>
      </c>
      <c r="Q12" s="10">
        <v>27300000</v>
      </c>
      <c r="R12" s="16" t="s">
        <v>98</v>
      </c>
      <c r="S12" s="18" t="s">
        <v>98</v>
      </c>
      <c r="T12" s="17" t="s">
        <v>406</v>
      </c>
      <c r="U12" s="19" t="s">
        <v>356</v>
      </c>
      <c r="V12" s="90" t="s">
        <v>434</v>
      </c>
      <c r="W12" s="90" t="s">
        <v>434</v>
      </c>
      <c r="X12" s="90" t="s">
        <v>434</v>
      </c>
      <c r="Y12" s="90" t="s">
        <v>434</v>
      </c>
      <c r="Z12" s="90" t="s">
        <v>468</v>
      </c>
      <c r="AA12" s="91" t="s">
        <v>469</v>
      </c>
      <c r="AB12" s="90" t="s">
        <v>470</v>
      </c>
      <c r="AC12" s="91"/>
      <c r="AD12" s="90"/>
      <c r="AE12" s="90">
        <v>150</v>
      </c>
      <c r="AF12" s="92">
        <v>182000</v>
      </c>
      <c r="AG12" s="90" t="s">
        <v>436</v>
      </c>
      <c r="AH12" s="91" t="s">
        <v>496</v>
      </c>
      <c r="AI12" s="113" t="s">
        <v>434</v>
      </c>
      <c r="AJ12" s="95" t="s">
        <v>502</v>
      </c>
      <c r="AK12" s="95"/>
      <c r="AL12" s="94" t="s">
        <v>434</v>
      </c>
    </row>
    <row r="13" spans="1:39" ht="78.75" customHeight="1" x14ac:dyDescent="0.25">
      <c r="A13" s="6">
        <v>11</v>
      </c>
      <c r="B13" s="4" t="s">
        <v>36</v>
      </c>
      <c r="C13" s="7" t="str">
        <f t="shared" si="0"/>
        <v>PP2400076960An Sinh</v>
      </c>
      <c r="D13" s="4" t="s">
        <v>39</v>
      </c>
      <c r="E13" s="11" t="s">
        <v>37</v>
      </c>
      <c r="F13" s="11" t="s">
        <v>38</v>
      </c>
      <c r="G13" s="11" t="s">
        <v>40</v>
      </c>
      <c r="H13" s="11" t="s">
        <v>40</v>
      </c>
      <c r="I13" s="13" t="s">
        <v>23</v>
      </c>
      <c r="J13" s="4" t="s">
        <v>33</v>
      </c>
      <c r="K13" s="11" t="s">
        <v>41</v>
      </c>
      <c r="L13" s="11" t="s">
        <v>42</v>
      </c>
      <c r="M13" s="4" t="s">
        <v>43</v>
      </c>
      <c r="N13" s="10">
        <v>250</v>
      </c>
      <c r="O13" s="4" t="s">
        <v>1</v>
      </c>
      <c r="P13" s="58">
        <v>7350</v>
      </c>
      <c r="Q13" s="10">
        <v>1837500</v>
      </c>
      <c r="R13" s="16" t="s">
        <v>98</v>
      </c>
      <c r="S13" s="18" t="s">
        <v>98</v>
      </c>
      <c r="T13" s="17" t="s">
        <v>414</v>
      </c>
      <c r="U13" s="19" t="s">
        <v>111</v>
      </c>
      <c r="V13" s="80" t="s">
        <v>444</v>
      </c>
      <c r="W13" s="80" t="s">
        <v>444</v>
      </c>
      <c r="X13" s="80" t="s">
        <v>444</v>
      </c>
      <c r="Y13" s="80" t="s">
        <v>444</v>
      </c>
      <c r="Z13" s="80" t="s">
        <v>457</v>
      </c>
      <c r="AA13" s="80" t="s">
        <v>444</v>
      </c>
      <c r="AB13" s="80" t="s">
        <v>444</v>
      </c>
      <c r="AC13" s="80" t="s">
        <v>471</v>
      </c>
      <c r="AD13" s="80" t="s">
        <v>461</v>
      </c>
      <c r="AE13" s="80" t="s">
        <v>444</v>
      </c>
      <c r="AF13" s="80" t="s">
        <v>444</v>
      </c>
      <c r="AG13" s="80" t="s">
        <v>436</v>
      </c>
      <c r="AH13" s="81" t="s">
        <v>471</v>
      </c>
      <c r="AI13" s="115" t="s">
        <v>490</v>
      </c>
      <c r="AJ13" s="97"/>
      <c r="AK13" s="97"/>
      <c r="AL13" s="97" t="s">
        <v>490</v>
      </c>
      <c r="AM13" s="81" t="s">
        <v>471</v>
      </c>
    </row>
    <row r="14" spans="1:39" ht="39" hidden="1" customHeight="1" x14ac:dyDescent="0.25">
      <c r="A14" s="2">
        <v>12</v>
      </c>
      <c r="B14" s="4" t="s">
        <v>36</v>
      </c>
      <c r="C14" s="7" t="str">
        <f t="shared" si="0"/>
        <v>PP2400076960VTVT Thanh Hoá</v>
      </c>
      <c r="D14" s="4" t="s">
        <v>39</v>
      </c>
      <c r="E14" s="11" t="s">
        <v>37</v>
      </c>
      <c r="F14" s="11" t="s">
        <v>298</v>
      </c>
      <c r="G14" s="11" t="s">
        <v>299</v>
      </c>
      <c r="H14" s="11" t="s">
        <v>300</v>
      </c>
      <c r="I14" s="13">
        <v>2024</v>
      </c>
      <c r="J14" s="4" t="s">
        <v>62</v>
      </c>
      <c r="K14" s="11" t="s">
        <v>301</v>
      </c>
      <c r="L14" s="11" t="s">
        <v>302</v>
      </c>
      <c r="M14" s="4" t="s">
        <v>43</v>
      </c>
      <c r="N14" s="10">
        <v>250</v>
      </c>
      <c r="O14" s="4" t="s">
        <v>303</v>
      </c>
      <c r="P14" s="58">
        <v>16450</v>
      </c>
      <c r="Q14" s="10">
        <v>4112500</v>
      </c>
      <c r="R14" s="16" t="s">
        <v>98</v>
      </c>
      <c r="S14" s="18" t="s">
        <v>98</v>
      </c>
      <c r="T14" s="17" t="s">
        <v>406</v>
      </c>
      <c r="U14" s="19" t="s">
        <v>356</v>
      </c>
      <c r="V14" s="77" t="s">
        <v>434</v>
      </c>
      <c r="W14" s="77" t="s">
        <v>434</v>
      </c>
      <c r="X14" s="77" t="s">
        <v>434</v>
      </c>
      <c r="Y14" s="77" t="s">
        <v>434</v>
      </c>
      <c r="Z14" s="77" t="s">
        <v>468</v>
      </c>
      <c r="AA14" s="78" t="s">
        <v>472</v>
      </c>
      <c r="AB14" s="77" t="s">
        <v>458</v>
      </c>
      <c r="AC14" s="77" t="s">
        <v>434</v>
      </c>
      <c r="AD14" s="77" t="s">
        <v>444</v>
      </c>
      <c r="AE14" s="77" t="s">
        <v>444</v>
      </c>
      <c r="AF14" s="79">
        <v>16450</v>
      </c>
      <c r="AG14" s="77" t="s">
        <v>434</v>
      </c>
      <c r="AH14" s="77"/>
      <c r="AI14" s="114"/>
      <c r="AJ14" s="96"/>
      <c r="AK14" s="96"/>
      <c r="AL14" s="96" t="s">
        <v>434</v>
      </c>
    </row>
    <row r="15" spans="1:39" s="42" customFormat="1" ht="235.5" hidden="1" customHeight="1" x14ac:dyDescent="0.25">
      <c r="A15" s="6">
        <v>13</v>
      </c>
      <c r="B15" s="43" t="s">
        <v>44</v>
      </c>
      <c r="C15" s="7" t="str">
        <f t="shared" si="0"/>
        <v>PP2400076961An Sinh</v>
      </c>
      <c r="D15" s="43" t="s">
        <v>47</v>
      </c>
      <c r="E15" s="37" t="s">
        <v>45</v>
      </c>
      <c r="F15" s="37" t="s">
        <v>46</v>
      </c>
      <c r="G15" s="37">
        <v>15200126</v>
      </c>
      <c r="H15" s="37">
        <v>15200126</v>
      </c>
      <c r="I15" s="44" t="s">
        <v>23</v>
      </c>
      <c r="J15" s="43" t="s">
        <v>48</v>
      </c>
      <c r="K15" s="37" t="s">
        <v>49</v>
      </c>
      <c r="L15" s="37" t="s">
        <v>50</v>
      </c>
      <c r="M15" s="43" t="s">
        <v>43</v>
      </c>
      <c r="N15" s="45">
        <v>500</v>
      </c>
      <c r="O15" s="43" t="s">
        <v>1</v>
      </c>
      <c r="P15" s="59">
        <v>42550</v>
      </c>
      <c r="Q15" s="45">
        <v>21275000</v>
      </c>
      <c r="R15" s="38" t="s">
        <v>98</v>
      </c>
      <c r="S15" s="46" t="s">
        <v>98</v>
      </c>
      <c r="T15" s="39" t="s">
        <v>414</v>
      </c>
      <c r="U15" s="40" t="s">
        <v>111</v>
      </c>
      <c r="V15" s="41" t="s">
        <v>444</v>
      </c>
      <c r="W15" s="41" t="s">
        <v>444</v>
      </c>
      <c r="X15" s="41" t="s">
        <v>444</v>
      </c>
      <c r="Y15" s="41" t="s">
        <v>444</v>
      </c>
      <c r="Z15" s="41" t="s">
        <v>473</v>
      </c>
      <c r="AA15" s="41" t="s">
        <v>444</v>
      </c>
      <c r="AB15" s="41" t="s">
        <v>444</v>
      </c>
      <c r="AC15" s="41" t="s">
        <v>474</v>
      </c>
      <c r="AD15" s="41" t="s">
        <v>444</v>
      </c>
      <c r="AE15" s="41" t="s">
        <v>444</v>
      </c>
      <c r="AF15" s="41" t="s">
        <v>444</v>
      </c>
      <c r="AG15" s="41" t="s">
        <v>436</v>
      </c>
      <c r="AH15" s="68" t="s">
        <v>483</v>
      </c>
      <c r="AI15" s="116" t="s">
        <v>434</v>
      </c>
      <c r="AJ15" s="170" t="s">
        <v>514</v>
      </c>
      <c r="AK15" s="127"/>
      <c r="AL15" s="94" t="s">
        <v>434</v>
      </c>
    </row>
    <row r="16" spans="1:39" s="42" customFormat="1" ht="233.25" hidden="1" customHeight="1" x14ac:dyDescent="0.25">
      <c r="A16" s="6">
        <v>14</v>
      </c>
      <c r="B16" s="43" t="s">
        <v>44</v>
      </c>
      <c r="C16" s="7" t="str">
        <f t="shared" si="0"/>
        <v>PP2400076961VTVT Thanh Hoá</v>
      </c>
      <c r="D16" s="43" t="s">
        <v>47</v>
      </c>
      <c r="E16" s="37" t="s">
        <v>45</v>
      </c>
      <c r="F16" s="37" t="s">
        <v>304</v>
      </c>
      <c r="G16" s="37" t="s">
        <v>305</v>
      </c>
      <c r="H16" s="37" t="s">
        <v>306</v>
      </c>
      <c r="I16" s="44">
        <v>2024</v>
      </c>
      <c r="J16" s="43" t="s">
        <v>106</v>
      </c>
      <c r="K16" s="37" t="s">
        <v>307</v>
      </c>
      <c r="L16" s="37" t="s">
        <v>50</v>
      </c>
      <c r="M16" s="43" t="s">
        <v>43</v>
      </c>
      <c r="N16" s="45">
        <v>500</v>
      </c>
      <c r="O16" s="43" t="s">
        <v>303</v>
      </c>
      <c r="P16" s="59">
        <v>74250</v>
      </c>
      <c r="Q16" s="45">
        <v>37125000</v>
      </c>
      <c r="R16" s="38" t="s">
        <v>98</v>
      </c>
      <c r="S16" s="46" t="s">
        <v>98</v>
      </c>
      <c r="T16" s="39" t="s">
        <v>406</v>
      </c>
      <c r="U16" s="40" t="s">
        <v>356</v>
      </c>
      <c r="V16" s="41" t="s">
        <v>475</v>
      </c>
      <c r="W16" s="41" t="s">
        <v>444</v>
      </c>
      <c r="X16" s="41" t="s">
        <v>444</v>
      </c>
      <c r="Y16" s="41" t="s">
        <v>444</v>
      </c>
      <c r="Z16" s="41" t="s">
        <v>476</v>
      </c>
      <c r="AA16" s="41" t="s">
        <v>444</v>
      </c>
      <c r="AB16" s="41" t="s">
        <v>444</v>
      </c>
      <c r="AC16" s="41" t="s">
        <v>477</v>
      </c>
      <c r="AD16" s="41" t="s">
        <v>444</v>
      </c>
      <c r="AE16" s="41" t="s">
        <v>444</v>
      </c>
      <c r="AF16" s="41" t="s">
        <v>481</v>
      </c>
      <c r="AG16" s="41" t="s">
        <v>436</v>
      </c>
      <c r="AH16" s="68" t="s">
        <v>483</v>
      </c>
      <c r="AI16" s="116" t="s">
        <v>434</v>
      </c>
      <c r="AJ16" s="170"/>
      <c r="AK16" s="127"/>
      <c r="AL16" s="94" t="s">
        <v>434</v>
      </c>
    </row>
    <row r="17" spans="1:39" s="42" customFormat="1" ht="206.25" customHeight="1" x14ac:dyDescent="0.25">
      <c r="A17" s="2">
        <v>15</v>
      </c>
      <c r="B17" s="43" t="s">
        <v>51</v>
      </c>
      <c r="C17" s="7" t="str">
        <f t="shared" si="0"/>
        <v>PP2400076962An Sinh</v>
      </c>
      <c r="D17" s="43" t="s">
        <v>54</v>
      </c>
      <c r="E17" s="37" t="s">
        <v>52</v>
      </c>
      <c r="F17" s="37" t="s">
        <v>53</v>
      </c>
      <c r="G17" s="37">
        <v>15070113</v>
      </c>
      <c r="H17" s="37">
        <v>15070113</v>
      </c>
      <c r="I17" s="44" t="s">
        <v>23</v>
      </c>
      <c r="J17" s="43" t="s">
        <v>48</v>
      </c>
      <c r="K17" s="37" t="s">
        <v>49</v>
      </c>
      <c r="L17" s="37" t="s">
        <v>55</v>
      </c>
      <c r="M17" s="43" t="s">
        <v>43</v>
      </c>
      <c r="N17" s="45">
        <v>50</v>
      </c>
      <c r="O17" s="43" t="s">
        <v>1</v>
      </c>
      <c r="P17" s="59">
        <v>48500</v>
      </c>
      <c r="Q17" s="45">
        <v>2425000</v>
      </c>
      <c r="R17" s="38" t="s">
        <v>98</v>
      </c>
      <c r="S17" s="46" t="s">
        <v>98</v>
      </c>
      <c r="T17" s="39" t="s">
        <v>414</v>
      </c>
      <c r="U17" s="40" t="s">
        <v>111</v>
      </c>
      <c r="V17" s="41" t="s">
        <v>444</v>
      </c>
      <c r="W17" s="41" t="s">
        <v>444</v>
      </c>
      <c r="X17" s="41" t="s">
        <v>444</v>
      </c>
      <c r="Y17" s="41" t="s">
        <v>444</v>
      </c>
      <c r="Z17" s="41" t="s">
        <v>473</v>
      </c>
      <c r="AA17" s="41" t="s">
        <v>444</v>
      </c>
      <c r="AB17" s="41" t="s">
        <v>444</v>
      </c>
      <c r="AC17" s="68" t="s">
        <v>478</v>
      </c>
      <c r="AD17" s="41" t="s">
        <v>444</v>
      </c>
      <c r="AE17" s="41" t="s">
        <v>444</v>
      </c>
      <c r="AF17" s="41" t="s">
        <v>444</v>
      </c>
      <c r="AG17" s="41" t="s">
        <v>435</v>
      </c>
      <c r="AH17" s="68" t="s">
        <v>478</v>
      </c>
      <c r="AI17" s="117" t="s">
        <v>490</v>
      </c>
      <c r="AJ17" s="99"/>
      <c r="AK17" s="99"/>
      <c r="AL17" s="97" t="s">
        <v>490</v>
      </c>
      <c r="AM17" s="143" t="s">
        <v>478</v>
      </c>
    </row>
    <row r="18" spans="1:39" s="42" customFormat="1" ht="237" hidden="1" customHeight="1" x14ac:dyDescent="0.25">
      <c r="A18" s="6">
        <v>16</v>
      </c>
      <c r="B18" s="43" t="s">
        <v>51</v>
      </c>
      <c r="C18" s="7" t="str">
        <f t="shared" si="0"/>
        <v>PP2400076962VTVT Thanh Hoá</v>
      </c>
      <c r="D18" s="43" t="s">
        <v>54</v>
      </c>
      <c r="E18" s="37" t="s">
        <v>52</v>
      </c>
      <c r="F18" s="37" t="s">
        <v>308</v>
      </c>
      <c r="G18" s="37" t="s">
        <v>309</v>
      </c>
      <c r="H18" s="37" t="s">
        <v>306</v>
      </c>
      <c r="I18" s="44">
        <v>2024</v>
      </c>
      <c r="J18" s="43" t="s">
        <v>310</v>
      </c>
      <c r="K18" s="37" t="s">
        <v>307</v>
      </c>
      <c r="L18" s="37" t="s">
        <v>311</v>
      </c>
      <c r="M18" s="43" t="s">
        <v>43</v>
      </c>
      <c r="N18" s="45">
        <v>50</v>
      </c>
      <c r="O18" s="43" t="s">
        <v>303</v>
      </c>
      <c r="P18" s="59">
        <v>115000</v>
      </c>
      <c r="Q18" s="45">
        <v>5750000</v>
      </c>
      <c r="R18" s="38" t="s">
        <v>98</v>
      </c>
      <c r="S18" s="46" t="s">
        <v>98</v>
      </c>
      <c r="T18" s="39" t="s">
        <v>406</v>
      </c>
      <c r="U18" s="40" t="s">
        <v>356</v>
      </c>
      <c r="V18" s="41" t="s">
        <v>475</v>
      </c>
      <c r="W18" s="41" t="s">
        <v>444</v>
      </c>
      <c r="X18" s="41" t="s">
        <v>444</v>
      </c>
      <c r="Y18" s="41" t="s">
        <v>444</v>
      </c>
      <c r="Z18" s="41" t="s">
        <v>476</v>
      </c>
      <c r="AA18" s="41" t="s">
        <v>444</v>
      </c>
      <c r="AB18" s="41" t="s">
        <v>444</v>
      </c>
      <c r="AC18" s="41" t="s">
        <v>477</v>
      </c>
      <c r="AD18" s="41" t="s">
        <v>444</v>
      </c>
      <c r="AE18" s="41" t="s">
        <v>444</v>
      </c>
      <c r="AF18" s="41" t="s">
        <v>444</v>
      </c>
      <c r="AG18" s="41" t="s">
        <v>436</v>
      </c>
      <c r="AH18" s="41" t="s">
        <v>483</v>
      </c>
      <c r="AI18" s="116" t="s">
        <v>434</v>
      </c>
      <c r="AJ18" s="99" t="s">
        <v>503</v>
      </c>
      <c r="AK18" s="99"/>
      <c r="AL18" s="94" t="s">
        <v>434</v>
      </c>
    </row>
    <row r="19" spans="1:39" s="42" customFormat="1" ht="39" hidden="1" customHeight="1" x14ac:dyDescent="0.25">
      <c r="A19" s="6">
        <v>17</v>
      </c>
      <c r="B19" s="43" t="s">
        <v>312</v>
      </c>
      <c r="C19" s="7" t="str">
        <f t="shared" si="0"/>
        <v>PP2400076963VTVT Thanh Hoá</v>
      </c>
      <c r="D19" s="43" t="s">
        <v>315</v>
      </c>
      <c r="E19" s="37" t="s">
        <v>313</v>
      </c>
      <c r="F19" s="37" t="s">
        <v>314</v>
      </c>
      <c r="G19" s="37" t="s">
        <v>316</v>
      </c>
      <c r="H19" s="37" t="s">
        <v>317</v>
      </c>
      <c r="I19" s="44">
        <v>2024</v>
      </c>
      <c r="J19" s="43" t="s">
        <v>62</v>
      </c>
      <c r="K19" s="37" t="s">
        <v>301</v>
      </c>
      <c r="L19" s="37" t="s">
        <v>318</v>
      </c>
      <c r="M19" s="43" t="s">
        <v>43</v>
      </c>
      <c r="N19" s="45">
        <v>50</v>
      </c>
      <c r="O19" s="43" t="s">
        <v>303</v>
      </c>
      <c r="P19" s="59">
        <v>29450</v>
      </c>
      <c r="Q19" s="45">
        <v>1472500</v>
      </c>
      <c r="R19" s="38" t="s">
        <v>98</v>
      </c>
      <c r="S19" s="46" t="s">
        <v>98</v>
      </c>
      <c r="T19" s="39" t="s">
        <v>406</v>
      </c>
      <c r="U19" s="40" t="s">
        <v>356</v>
      </c>
      <c r="V19" s="41" t="s">
        <v>475</v>
      </c>
      <c r="W19" s="41" t="s">
        <v>444</v>
      </c>
      <c r="X19" s="41" t="s">
        <v>444</v>
      </c>
      <c r="Y19" s="41" t="s">
        <v>444</v>
      </c>
      <c r="Z19" s="41" t="s">
        <v>473</v>
      </c>
      <c r="AA19" s="41" t="s">
        <v>444</v>
      </c>
      <c r="AB19" s="41" t="s">
        <v>444</v>
      </c>
      <c r="AC19" s="41" t="s">
        <v>444</v>
      </c>
      <c r="AD19" s="41" t="s">
        <v>444</v>
      </c>
      <c r="AE19" s="41" t="s">
        <v>444</v>
      </c>
      <c r="AF19" s="41" t="s">
        <v>444</v>
      </c>
      <c r="AG19" s="41" t="s">
        <v>434</v>
      </c>
      <c r="AH19" s="41"/>
      <c r="AI19" s="116"/>
      <c r="AJ19" s="98"/>
      <c r="AK19" s="98"/>
      <c r="AL19" s="96" t="s">
        <v>434</v>
      </c>
    </row>
    <row r="20" spans="1:39" s="42" customFormat="1" ht="39" hidden="1" customHeight="1" x14ac:dyDescent="0.25">
      <c r="A20" s="2">
        <v>18</v>
      </c>
      <c r="B20" s="43" t="s">
        <v>56</v>
      </c>
      <c r="C20" s="7" t="str">
        <f t="shared" si="0"/>
        <v>PP2400076964An Sinh</v>
      </c>
      <c r="D20" s="43" t="s">
        <v>59</v>
      </c>
      <c r="E20" s="37" t="s">
        <v>57</v>
      </c>
      <c r="F20" s="37" t="s">
        <v>58</v>
      </c>
      <c r="G20" s="37" t="s">
        <v>60</v>
      </c>
      <c r="H20" s="37" t="s">
        <v>61</v>
      </c>
      <c r="I20" s="44" t="s">
        <v>23</v>
      </c>
      <c r="J20" s="43" t="s">
        <v>62</v>
      </c>
      <c r="K20" s="37" t="s">
        <v>63</v>
      </c>
      <c r="L20" s="37" t="s">
        <v>64</v>
      </c>
      <c r="M20" s="43" t="s">
        <v>43</v>
      </c>
      <c r="N20" s="45">
        <v>2000</v>
      </c>
      <c r="O20" s="43" t="s">
        <v>1</v>
      </c>
      <c r="P20" s="59">
        <v>27850</v>
      </c>
      <c r="Q20" s="45">
        <v>55700000</v>
      </c>
      <c r="R20" s="38" t="s">
        <v>98</v>
      </c>
      <c r="S20" s="46" t="s">
        <v>98</v>
      </c>
      <c r="T20" s="39" t="s">
        <v>414</v>
      </c>
      <c r="U20" s="40" t="s">
        <v>111</v>
      </c>
      <c r="V20" s="41" t="s">
        <v>444</v>
      </c>
      <c r="W20" s="41" t="s">
        <v>444</v>
      </c>
      <c r="X20" s="41" t="s">
        <v>444</v>
      </c>
      <c r="Y20" s="41" t="s">
        <v>444</v>
      </c>
      <c r="Z20" s="41" t="s">
        <v>473</v>
      </c>
      <c r="AA20" s="41" t="s">
        <v>444</v>
      </c>
      <c r="AB20" s="41" t="s">
        <v>444</v>
      </c>
      <c r="AC20" s="41" t="s">
        <v>444</v>
      </c>
      <c r="AD20" s="41" t="s">
        <v>444</v>
      </c>
      <c r="AE20" s="41" t="s">
        <v>444</v>
      </c>
      <c r="AF20" s="41" t="s">
        <v>444</v>
      </c>
      <c r="AG20" s="41" t="s">
        <v>434</v>
      </c>
      <c r="AH20" s="41"/>
      <c r="AI20" s="116"/>
      <c r="AJ20" s="98"/>
      <c r="AK20" s="98"/>
      <c r="AL20" s="96" t="s">
        <v>434</v>
      </c>
    </row>
    <row r="21" spans="1:39" s="42" customFormat="1" ht="39" hidden="1" customHeight="1" x14ac:dyDescent="0.25">
      <c r="A21" s="6">
        <v>19</v>
      </c>
      <c r="B21" s="43" t="s">
        <v>56</v>
      </c>
      <c r="C21" s="7" t="str">
        <f t="shared" si="0"/>
        <v>PP2400076964VTVT Thanh Hoá</v>
      </c>
      <c r="D21" s="43" t="s">
        <v>59</v>
      </c>
      <c r="E21" s="37" t="s">
        <v>57</v>
      </c>
      <c r="F21" s="37" t="s">
        <v>319</v>
      </c>
      <c r="G21" s="37" t="s">
        <v>320</v>
      </c>
      <c r="H21" s="37" t="s">
        <v>321</v>
      </c>
      <c r="I21" s="44">
        <v>2024</v>
      </c>
      <c r="J21" s="43" t="s">
        <v>62</v>
      </c>
      <c r="K21" s="37" t="s">
        <v>301</v>
      </c>
      <c r="L21" s="37" t="s">
        <v>322</v>
      </c>
      <c r="M21" s="43" t="s">
        <v>43</v>
      </c>
      <c r="N21" s="45">
        <v>2000</v>
      </c>
      <c r="O21" s="43" t="s">
        <v>303</v>
      </c>
      <c r="P21" s="59">
        <v>27850</v>
      </c>
      <c r="Q21" s="45">
        <v>55700000</v>
      </c>
      <c r="R21" s="38" t="s">
        <v>98</v>
      </c>
      <c r="S21" s="46" t="s">
        <v>98</v>
      </c>
      <c r="T21" s="39" t="s">
        <v>406</v>
      </c>
      <c r="U21" s="40" t="s">
        <v>356</v>
      </c>
      <c r="V21" s="41" t="s">
        <v>475</v>
      </c>
      <c r="W21" s="41" t="s">
        <v>444</v>
      </c>
      <c r="X21" s="41" t="s">
        <v>444</v>
      </c>
      <c r="Y21" s="41" t="s">
        <v>444</v>
      </c>
      <c r="Z21" s="41" t="s">
        <v>473</v>
      </c>
      <c r="AA21" s="41" t="s">
        <v>444</v>
      </c>
      <c r="AB21" s="41" t="s">
        <v>444</v>
      </c>
      <c r="AC21" s="41" t="s">
        <v>444</v>
      </c>
      <c r="AD21" s="41" t="s">
        <v>444</v>
      </c>
      <c r="AE21" s="41" t="s">
        <v>444</v>
      </c>
      <c r="AF21" s="41" t="s">
        <v>444</v>
      </c>
      <c r="AG21" s="41" t="s">
        <v>434</v>
      </c>
      <c r="AH21" s="41"/>
      <c r="AI21" s="116"/>
      <c r="AJ21" s="98"/>
      <c r="AK21" s="98"/>
      <c r="AL21" s="96" t="s">
        <v>434</v>
      </c>
    </row>
    <row r="22" spans="1:39" s="42" customFormat="1" ht="39" hidden="1" customHeight="1" x14ac:dyDescent="0.25">
      <c r="A22" s="6">
        <v>20</v>
      </c>
      <c r="B22" s="7" t="s">
        <v>56</v>
      </c>
      <c r="C22" s="7" t="str">
        <f t="shared" si="0"/>
        <v>PP2400076964Khoa Vy</v>
      </c>
      <c r="D22" s="7" t="s">
        <v>59</v>
      </c>
      <c r="E22" s="7" t="s">
        <v>57</v>
      </c>
      <c r="F22" s="7" t="s">
        <v>437</v>
      </c>
      <c r="G22" s="7" t="s">
        <v>438</v>
      </c>
      <c r="H22" s="7" t="s">
        <v>439</v>
      </c>
      <c r="I22" s="7" t="s">
        <v>88</v>
      </c>
      <c r="J22" s="7" t="s">
        <v>24</v>
      </c>
      <c r="K22" s="7" t="s">
        <v>440</v>
      </c>
      <c r="L22" s="11" t="s">
        <v>441</v>
      </c>
      <c r="M22" s="7" t="s">
        <v>43</v>
      </c>
      <c r="N22" s="7">
        <v>2000</v>
      </c>
      <c r="O22" s="7" t="s">
        <v>442</v>
      </c>
      <c r="P22" s="58">
        <v>29000</v>
      </c>
      <c r="Q22" s="10">
        <v>58000000</v>
      </c>
      <c r="R22" s="18" t="s">
        <v>98</v>
      </c>
      <c r="S22" s="18" t="s">
        <v>443</v>
      </c>
      <c r="T22" s="36" t="s">
        <v>79</v>
      </c>
      <c r="U22" s="50" t="s">
        <v>81</v>
      </c>
      <c r="V22" s="41" t="s">
        <v>444</v>
      </c>
      <c r="W22" s="41" t="s">
        <v>444</v>
      </c>
      <c r="X22" s="41" t="s">
        <v>444</v>
      </c>
      <c r="Y22" s="41" t="s">
        <v>444</v>
      </c>
      <c r="Z22" s="41" t="s">
        <v>473</v>
      </c>
      <c r="AA22" s="41" t="s">
        <v>444</v>
      </c>
      <c r="AB22" s="41" t="s">
        <v>444</v>
      </c>
      <c r="AC22" s="41" t="s">
        <v>444</v>
      </c>
      <c r="AD22" s="41" t="s">
        <v>444</v>
      </c>
      <c r="AE22" s="41" t="s">
        <v>444</v>
      </c>
      <c r="AF22" s="41" t="s">
        <v>444</v>
      </c>
      <c r="AG22" s="41" t="s">
        <v>434</v>
      </c>
      <c r="AH22" s="41"/>
      <c r="AI22" s="116"/>
      <c r="AJ22" s="98"/>
      <c r="AK22" s="98"/>
      <c r="AL22" s="96" t="s">
        <v>434</v>
      </c>
    </row>
    <row r="23" spans="1:39" s="42" customFormat="1" ht="39" hidden="1" customHeight="1" x14ac:dyDescent="0.25">
      <c r="A23" s="2">
        <v>21</v>
      </c>
      <c r="B23" s="43" t="s">
        <v>65</v>
      </c>
      <c r="C23" s="7" t="str">
        <f t="shared" si="0"/>
        <v>PP2400076965An Sinh</v>
      </c>
      <c r="D23" s="43" t="s">
        <v>68</v>
      </c>
      <c r="E23" s="37" t="s">
        <v>66</v>
      </c>
      <c r="F23" s="37" t="s">
        <v>67</v>
      </c>
      <c r="G23" s="37" t="s">
        <v>69</v>
      </c>
      <c r="H23" s="37" t="s">
        <v>69</v>
      </c>
      <c r="I23" s="44" t="s">
        <v>23</v>
      </c>
      <c r="J23" s="43" t="s">
        <v>48</v>
      </c>
      <c r="K23" s="37" t="s">
        <v>49</v>
      </c>
      <c r="L23" s="37" t="s">
        <v>70</v>
      </c>
      <c r="M23" s="43" t="s">
        <v>71</v>
      </c>
      <c r="N23" s="45">
        <v>150</v>
      </c>
      <c r="O23" s="43" t="s">
        <v>1</v>
      </c>
      <c r="P23" s="59">
        <v>49950</v>
      </c>
      <c r="Q23" s="45">
        <v>7492500</v>
      </c>
      <c r="R23" s="38" t="s">
        <v>98</v>
      </c>
      <c r="S23" s="46" t="s">
        <v>98</v>
      </c>
      <c r="T23" s="39" t="s">
        <v>414</v>
      </c>
      <c r="U23" s="40" t="s">
        <v>111</v>
      </c>
      <c r="V23" s="41" t="s">
        <v>444</v>
      </c>
      <c r="W23" s="41" t="s">
        <v>444</v>
      </c>
      <c r="X23" s="41" t="s">
        <v>444</v>
      </c>
      <c r="Y23" s="41" t="s">
        <v>444</v>
      </c>
      <c r="Z23" s="41" t="s">
        <v>473</v>
      </c>
      <c r="AA23" s="41" t="s">
        <v>444</v>
      </c>
      <c r="AB23" s="41" t="s">
        <v>444</v>
      </c>
      <c r="AC23" s="41" t="s">
        <v>444</v>
      </c>
      <c r="AD23" s="41" t="s">
        <v>444</v>
      </c>
      <c r="AE23" s="41" t="s">
        <v>444</v>
      </c>
      <c r="AF23" s="41" t="s">
        <v>444</v>
      </c>
      <c r="AG23" s="41" t="s">
        <v>434</v>
      </c>
      <c r="AH23" s="41"/>
      <c r="AI23" s="116"/>
      <c r="AJ23" s="98"/>
      <c r="AK23" s="98"/>
      <c r="AL23" s="96" t="s">
        <v>434</v>
      </c>
    </row>
    <row r="24" spans="1:39" s="42" customFormat="1" ht="39" hidden="1" customHeight="1" x14ac:dyDescent="0.25">
      <c r="A24" s="6">
        <v>22</v>
      </c>
      <c r="B24" s="43" t="s">
        <v>65</v>
      </c>
      <c r="C24" s="7" t="str">
        <f t="shared" si="0"/>
        <v>PP2400076965VTVT Thanh Hoá</v>
      </c>
      <c r="D24" s="43" t="s">
        <v>68</v>
      </c>
      <c r="E24" s="37" t="s">
        <v>66</v>
      </c>
      <c r="F24" s="37" t="s">
        <v>323</v>
      </c>
      <c r="G24" s="37" t="s">
        <v>324</v>
      </c>
      <c r="H24" s="37" t="s">
        <v>325</v>
      </c>
      <c r="I24" s="44">
        <v>2024</v>
      </c>
      <c r="J24" s="43" t="s">
        <v>24</v>
      </c>
      <c r="K24" s="37" t="s">
        <v>326</v>
      </c>
      <c r="L24" s="37" t="s">
        <v>327</v>
      </c>
      <c r="M24" s="43" t="s">
        <v>71</v>
      </c>
      <c r="N24" s="45">
        <v>150</v>
      </c>
      <c r="O24" s="43" t="s">
        <v>303</v>
      </c>
      <c r="P24" s="59">
        <v>62850</v>
      </c>
      <c r="Q24" s="45">
        <v>9427500</v>
      </c>
      <c r="R24" s="38" t="s">
        <v>98</v>
      </c>
      <c r="S24" s="46" t="s">
        <v>98</v>
      </c>
      <c r="T24" s="39" t="s">
        <v>406</v>
      </c>
      <c r="U24" s="40" t="s">
        <v>356</v>
      </c>
      <c r="V24" s="41" t="s">
        <v>475</v>
      </c>
      <c r="W24" s="41" t="s">
        <v>444</v>
      </c>
      <c r="X24" s="41" t="s">
        <v>444</v>
      </c>
      <c r="Y24" s="41" t="s">
        <v>444</v>
      </c>
      <c r="Z24" s="41" t="s">
        <v>473</v>
      </c>
      <c r="AA24" s="41" t="s">
        <v>444</v>
      </c>
      <c r="AB24" s="41" t="s">
        <v>444</v>
      </c>
      <c r="AC24" s="41" t="s">
        <v>444</v>
      </c>
      <c r="AD24" s="41" t="s">
        <v>444</v>
      </c>
      <c r="AE24" s="41" t="s">
        <v>444</v>
      </c>
      <c r="AF24" s="41" t="s">
        <v>444</v>
      </c>
      <c r="AG24" s="41" t="s">
        <v>434</v>
      </c>
      <c r="AH24" s="41"/>
      <c r="AI24" s="116"/>
      <c r="AJ24" s="98"/>
      <c r="AK24" s="98"/>
      <c r="AL24" s="96" t="s">
        <v>434</v>
      </c>
    </row>
    <row r="25" spans="1:39" s="42" customFormat="1" ht="39" hidden="1" customHeight="1" x14ac:dyDescent="0.25">
      <c r="A25" s="6">
        <v>23</v>
      </c>
      <c r="B25" s="43" t="s">
        <v>72</v>
      </c>
      <c r="C25" s="7" t="str">
        <f t="shared" si="0"/>
        <v>PP2400076966An Sinh</v>
      </c>
      <c r="D25" s="43" t="s">
        <v>75</v>
      </c>
      <c r="E25" s="37" t="s">
        <v>73</v>
      </c>
      <c r="F25" s="37" t="s">
        <v>74</v>
      </c>
      <c r="G25" s="37" t="s">
        <v>76</v>
      </c>
      <c r="H25" s="37" t="s">
        <v>76</v>
      </c>
      <c r="I25" s="44" t="s">
        <v>23</v>
      </c>
      <c r="J25" s="43" t="s">
        <v>48</v>
      </c>
      <c r="K25" s="37" t="s">
        <v>49</v>
      </c>
      <c r="L25" s="37" t="s">
        <v>77</v>
      </c>
      <c r="M25" s="43" t="s">
        <v>43</v>
      </c>
      <c r="N25" s="45">
        <v>60</v>
      </c>
      <c r="O25" s="43" t="s">
        <v>1</v>
      </c>
      <c r="P25" s="59">
        <v>68500</v>
      </c>
      <c r="Q25" s="45">
        <v>4110000</v>
      </c>
      <c r="R25" s="38" t="s">
        <v>98</v>
      </c>
      <c r="S25" s="46" t="s">
        <v>98</v>
      </c>
      <c r="T25" s="39" t="s">
        <v>414</v>
      </c>
      <c r="U25" s="40" t="s">
        <v>111</v>
      </c>
      <c r="V25" s="41" t="s">
        <v>444</v>
      </c>
      <c r="W25" s="41" t="s">
        <v>444</v>
      </c>
      <c r="X25" s="41" t="s">
        <v>444</v>
      </c>
      <c r="Y25" s="41" t="s">
        <v>444</v>
      </c>
      <c r="Z25" s="41" t="s">
        <v>476</v>
      </c>
      <c r="AA25" s="41" t="s">
        <v>444</v>
      </c>
      <c r="AB25" s="41" t="s">
        <v>444</v>
      </c>
      <c r="AC25" s="68" t="s">
        <v>479</v>
      </c>
      <c r="AD25" s="41" t="s">
        <v>444</v>
      </c>
      <c r="AE25" s="41" t="s">
        <v>444</v>
      </c>
      <c r="AF25" s="41" t="s">
        <v>444</v>
      </c>
      <c r="AG25" s="41" t="s">
        <v>436</v>
      </c>
      <c r="AH25" s="41" t="s">
        <v>482</v>
      </c>
      <c r="AI25" s="116" t="s">
        <v>434</v>
      </c>
      <c r="AJ25" s="98"/>
      <c r="AK25" s="98"/>
      <c r="AL25" s="94" t="s">
        <v>434</v>
      </c>
    </row>
    <row r="26" spans="1:39" s="5" customFormat="1" ht="39" hidden="1" customHeight="1" x14ac:dyDescent="0.25">
      <c r="A26" s="2">
        <v>24</v>
      </c>
      <c r="B26" s="43" t="s">
        <v>72</v>
      </c>
      <c r="C26" s="7" t="str">
        <f t="shared" si="0"/>
        <v>PP2400076966VTVT Thanh Hoá</v>
      </c>
      <c r="D26" s="43" t="s">
        <v>75</v>
      </c>
      <c r="E26" s="37" t="s">
        <v>73</v>
      </c>
      <c r="F26" s="37" t="s">
        <v>328</v>
      </c>
      <c r="G26" s="37" t="s">
        <v>329</v>
      </c>
      <c r="H26" s="37" t="s">
        <v>330</v>
      </c>
      <c r="I26" s="44">
        <v>2024</v>
      </c>
      <c r="J26" s="43" t="s">
        <v>310</v>
      </c>
      <c r="K26" s="37" t="s">
        <v>307</v>
      </c>
      <c r="L26" s="37" t="s">
        <v>331</v>
      </c>
      <c r="M26" s="43" t="s">
        <v>43</v>
      </c>
      <c r="N26" s="45">
        <v>60</v>
      </c>
      <c r="O26" s="43" t="s">
        <v>303</v>
      </c>
      <c r="P26" s="59">
        <v>123500</v>
      </c>
      <c r="Q26" s="45">
        <v>7410000</v>
      </c>
      <c r="R26" s="38" t="s">
        <v>98</v>
      </c>
      <c r="S26" s="46" t="s">
        <v>98</v>
      </c>
      <c r="T26" s="39" t="s">
        <v>406</v>
      </c>
      <c r="U26" s="40" t="s">
        <v>356</v>
      </c>
      <c r="V26" s="41" t="s">
        <v>475</v>
      </c>
      <c r="W26" s="41" t="s">
        <v>444</v>
      </c>
      <c r="X26" s="41" t="s">
        <v>444</v>
      </c>
      <c r="Y26" s="41" t="s">
        <v>444</v>
      </c>
      <c r="Z26" s="41" t="s">
        <v>476</v>
      </c>
      <c r="AA26" s="41" t="s">
        <v>444</v>
      </c>
      <c r="AB26" s="41" t="s">
        <v>444</v>
      </c>
      <c r="AC26" s="41" t="s">
        <v>480</v>
      </c>
      <c r="AD26" s="41" t="s">
        <v>444</v>
      </c>
      <c r="AE26" s="41" t="s">
        <v>444</v>
      </c>
      <c r="AF26" s="41" t="s">
        <v>481</v>
      </c>
      <c r="AG26" s="68" t="s">
        <v>511</v>
      </c>
      <c r="AH26" s="41" t="s">
        <v>482</v>
      </c>
      <c r="AI26" s="116" t="s">
        <v>434</v>
      </c>
      <c r="AJ26" s="98"/>
      <c r="AK26" s="98"/>
      <c r="AL26" s="94" t="s">
        <v>434</v>
      </c>
    </row>
    <row r="27" spans="1:39" s="42" customFormat="1" ht="39" hidden="1" customHeight="1" x14ac:dyDescent="0.25">
      <c r="A27" s="54">
        <v>25</v>
      </c>
      <c r="B27" s="43" t="s">
        <v>364</v>
      </c>
      <c r="C27" s="7" t="str">
        <f t="shared" si="0"/>
        <v>PP2400076967Đức Tín</v>
      </c>
      <c r="D27" s="43" t="s">
        <v>367</v>
      </c>
      <c r="E27" s="37" t="s">
        <v>365</v>
      </c>
      <c r="F27" s="37" t="s">
        <v>366</v>
      </c>
      <c r="G27" s="37" t="s">
        <v>368</v>
      </c>
      <c r="H27" s="37" t="s">
        <v>366</v>
      </c>
      <c r="I27" s="44" t="s">
        <v>360</v>
      </c>
      <c r="J27" s="43" t="s">
        <v>193</v>
      </c>
      <c r="K27" s="37" t="s">
        <v>369</v>
      </c>
      <c r="L27" s="37" t="s">
        <v>370</v>
      </c>
      <c r="M27" s="43" t="s">
        <v>27</v>
      </c>
      <c r="N27" s="45">
        <v>25</v>
      </c>
      <c r="O27" s="43" t="s">
        <v>371</v>
      </c>
      <c r="P27" s="59">
        <v>30770000</v>
      </c>
      <c r="Q27" s="45">
        <v>769250000</v>
      </c>
      <c r="R27" s="38" t="s">
        <v>98</v>
      </c>
      <c r="S27" s="46" t="s">
        <v>98</v>
      </c>
      <c r="T27" s="39" t="s">
        <v>405</v>
      </c>
      <c r="U27" s="40" t="s">
        <v>404</v>
      </c>
      <c r="V27" s="36" t="s">
        <v>446</v>
      </c>
      <c r="W27" s="36" t="s">
        <v>446</v>
      </c>
      <c r="X27" s="36" t="s">
        <v>446</v>
      </c>
      <c r="Y27" s="36" t="s">
        <v>446</v>
      </c>
      <c r="Z27" s="36" t="s">
        <v>445</v>
      </c>
      <c r="AA27" s="36" t="s">
        <v>446</v>
      </c>
      <c r="AB27" s="41" t="s">
        <v>450</v>
      </c>
      <c r="AC27" s="36" t="s">
        <v>446</v>
      </c>
      <c r="AD27" s="36" t="s">
        <v>446</v>
      </c>
      <c r="AE27" s="71">
        <f>N27</f>
        <v>25</v>
      </c>
      <c r="AF27" s="36" t="s">
        <v>451</v>
      </c>
      <c r="AG27" s="50" t="s">
        <v>451</v>
      </c>
      <c r="AH27" s="36"/>
      <c r="AI27" s="118"/>
      <c r="AJ27" s="100"/>
      <c r="AK27" s="100"/>
      <c r="AL27" s="96" t="s">
        <v>434</v>
      </c>
    </row>
    <row r="28" spans="1:39" s="5" customFormat="1" ht="39" hidden="1" customHeight="1" x14ac:dyDescent="0.25">
      <c r="A28" s="52">
        <v>26</v>
      </c>
      <c r="B28" s="7" t="s">
        <v>244</v>
      </c>
      <c r="C28" s="7" t="str">
        <f t="shared" si="0"/>
        <v>PP2400076968Kim Thông</v>
      </c>
      <c r="D28" s="7" t="s">
        <v>247</v>
      </c>
      <c r="E28" s="11" t="s">
        <v>245</v>
      </c>
      <c r="F28" s="11" t="s">
        <v>246</v>
      </c>
      <c r="G28" s="30" t="s">
        <v>248</v>
      </c>
      <c r="H28" s="11" t="s">
        <v>246</v>
      </c>
      <c r="I28" s="13">
        <v>2024</v>
      </c>
      <c r="J28" s="7" t="s">
        <v>160</v>
      </c>
      <c r="K28" s="11" t="s">
        <v>249</v>
      </c>
      <c r="L28" s="11" t="s">
        <v>250</v>
      </c>
      <c r="M28" s="7" t="s">
        <v>27</v>
      </c>
      <c r="N28" s="10">
        <v>25</v>
      </c>
      <c r="O28" s="7">
        <v>9021</v>
      </c>
      <c r="P28" s="58">
        <v>37470000</v>
      </c>
      <c r="Q28" s="10">
        <v>936750000</v>
      </c>
      <c r="R28" s="16" t="s">
        <v>98</v>
      </c>
      <c r="S28" s="18" t="s">
        <v>98</v>
      </c>
      <c r="T28" s="17" t="s">
        <v>407</v>
      </c>
      <c r="U28" s="19" t="s">
        <v>264</v>
      </c>
      <c r="V28" s="36" t="s">
        <v>446</v>
      </c>
      <c r="W28" s="36" t="s">
        <v>446</v>
      </c>
      <c r="X28" s="36" t="s">
        <v>446</v>
      </c>
      <c r="Y28" s="36" t="s">
        <v>446</v>
      </c>
      <c r="Z28" s="36" t="s">
        <v>445</v>
      </c>
      <c r="AA28" s="36" t="s">
        <v>446</v>
      </c>
      <c r="AB28" s="36" t="s">
        <v>452</v>
      </c>
      <c r="AC28" s="36" t="s">
        <v>446</v>
      </c>
      <c r="AD28" s="36" t="s">
        <v>446</v>
      </c>
      <c r="AE28" s="71">
        <f t="shared" ref="AE28:AE29" si="1">N28</f>
        <v>25</v>
      </c>
      <c r="AF28" s="72">
        <v>37470000</v>
      </c>
      <c r="AG28" s="36" t="s">
        <v>453</v>
      </c>
      <c r="AH28" s="36"/>
      <c r="AI28" s="118"/>
      <c r="AJ28" s="100"/>
      <c r="AK28" s="100"/>
      <c r="AL28" s="96" t="s">
        <v>434</v>
      </c>
    </row>
    <row r="29" spans="1:39" s="5" customFormat="1" ht="39" hidden="1" customHeight="1" x14ac:dyDescent="0.25">
      <c r="A29" s="53">
        <v>27</v>
      </c>
      <c r="B29" s="7" t="s">
        <v>213</v>
      </c>
      <c r="C29" s="7" t="str">
        <f t="shared" si="0"/>
        <v>PP2400076969Cổng Vàng</v>
      </c>
      <c r="D29" s="7" t="s">
        <v>216</v>
      </c>
      <c r="E29" s="11" t="s">
        <v>214</v>
      </c>
      <c r="F29" s="11" t="s">
        <v>215</v>
      </c>
      <c r="G29" s="30" t="s">
        <v>217</v>
      </c>
      <c r="H29" s="11" t="s">
        <v>218</v>
      </c>
      <c r="I29" s="13">
        <v>2024</v>
      </c>
      <c r="J29" s="7" t="s">
        <v>160</v>
      </c>
      <c r="K29" s="11" t="s">
        <v>219</v>
      </c>
      <c r="L29" s="11" t="s">
        <v>220</v>
      </c>
      <c r="M29" s="7" t="s">
        <v>27</v>
      </c>
      <c r="N29" s="10">
        <v>20</v>
      </c>
      <c r="O29" s="7">
        <v>9021</v>
      </c>
      <c r="P29" s="58">
        <v>45500000</v>
      </c>
      <c r="Q29" s="10">
        <v>910000000</v>
      </c>
      <c r="R29" s="16" t="s">
        <v>98</v>
      </c>
      <c r="S29" s="18" t="s">
        <v>98</v>
      </c>
      <c r="T29" s="17" t="s">
        <v>408</v>
      </c>
      <c r="U29" s="19" t="s">
        <v>235</v>
      </c>
      <c r="V29" s="36" t="s">
        <v>446</v>
      </c>
      <c r="W29" s="36" t="s">
        <v>446</v>
      </c>
      <c r="X29" s="36" t="s">
        <v>446</v>
      </c>
      <c r="Y29" s="36" t="s">
        <v>446</v>
      </c>
      <c r="Z29" s="36" t="s">
        <v>445</v>
      </c>
      <c r="AA29" s="36" t="s">
        <v>446</v>
      </c>
      <c r="AB29" s="36" t="s">
        <v>452</v>
      </c>
      <c r="AC29" s="36" t="s">
        <v>446</v>
      </c>
      <c r="AD29" s="36" t="s">
        <v>446</v>
      </c>
      <c r="AE29" s="71">
        <f t="shared" si="1"/>
        <v>20</v>
      </c>
      <c r="AF29" s="36"/>
      <c r="AG29" s="36" t="s">
        <v>434</v>
      </c>
      <c r="AH29" s="36"/>
      <c r="AI29" s="118"/>
      <c r="AJ29" s="100"/>
      <c r="AK29" s="100"/>
      <c r="AL29" s="96" t="s">
        <v>434</v>
      </c>
    </row>
    <row r="30" spans="1:39" s="5" customFormat="1" ht="39" hidden="1" customHeight="1" x14ac:dyDescent="0.25">
      <c r="A30" s="52">
        <v>28</v>
      </c>
      <c r="B30" s="7" t="s">
        <v>187</v>
      </c>
      <c r="C30" s="7" t="str">
        <f t="shared" si="0"/>
        <v>PP2400076970Vinapham</v>
      </c>
      <c r="D30" s="7" t="s">
        <v>190</v>
      </c>
      <c r="E30" s="11" t="s">
        <v>188</v>
      </c>
      <c r="F30" s="11" t="s">
        <v>189</v>
      </c>
      <c r="G30" s="30" t="s">
        <v>191</v>
      </c>
      <c r="H30" s="11" t="s">
        <v>192</v>
      </c>
      <c r="I30" s="13" t="s">
        <v>134</v>
      </c>
      <c r="J30" s="7" t="s">
        <v>193</v>
      </c>
      <c r="K30" s="11" t="s">
        <v>194</v>
      </c>
      <c r="L30" s="11" t="s">
        <v>195</v>
      </c>
      <c r="M30" s="7" t="s">
        <v>27</v>
      </c>
      <c r="N30" s="10">
        <v>25</v>
      </c>
      <c r="O30" s="7" t="s">
        <v>164</v>
      </c>
      <c r="P30" s="58">
        <v>36500000</v>
      </c>
      <c r="Q30" s="10">
        <v>912500000</v>
      </c>
      <c r="R30" s="16" t="s">
        <v>98</v>
      </c>
      <c r="S30" s="18" t="s">
        <v>98</v>
      </c>
      <c r="T30" s="17" t="s">
        <v>409</v>
      </c>
      <c r="U30" s="19" t="s">
        <v>212</v>
      </c>
      <c r="V30" s="41" t="s">
        <v>446</v>
      </c>
      <c r="W30" s="41" t="s">
        <v>446</v>
      </c>
      <c r="X30" s="41" t="s">
        <v>446</v>
      </c>
      <c r="Y30" s="41" t="s">
        <v>446</v>
      </c>
      <c r="Z30" s="41" t="s">
        <v>445</v>
      </c>
      <c r="AA30" s="41" t="s">
        <v>446</v>
      </c>
      <c r="AB30" s="41" t="s">
        <v>447</v>
      </c>
      <c r="AC30" s="41" t="s">
        <v>446</v>
      </c>
      <c r="AD30" s="41" t="s">
        <v>446</v>
      </c>
      <c r="AE30" s="41">
        <v>25</v>
      </c>
      <c r="AF30" s="41">
        <v>36500000</v>
      </c>
      <c r="AG30" s="41" t="s">
        <v>434</v>
      </c>
      <c r="AH30" s="67"/>
      <c r="AI30" s="119"/>
      <c r="AJ30" s="101"/>
      <c r="AK30" s="101"/>
      <c r="AL30" s="96" t="s">
        <v>434</v>
      </c>
    </row>
    <row r="31" spans="1:39" s="5" customFormat="1" ht="259.5" customHeight="1" x14ac:dyDescent="0.25">
      <c r="A31" s="52">
        <v>29</v>
      </c>
      <c r="B31" s="7" t="s">
        <v>187</v>
      </c>
      <c r="C31" s="7" t="str">
        <f t="shared" si="0"/>
        <v>PP2400076970VTVT Thanh Hoá</v>
      </c>
      <c r="D31" s="7" t="s">
        <v>190</v>
      </c>
      <c r="E31" s="11" t="s">
        <v>188</v>
      </c>
      <c r="F31" s="11" t="s">
        <v>332</v>
      </c>
      <c r="G31" s="30" t="s">
        <v>333</v>
      </c>
      <c r="H31" s="11" t="s">
        <v>332</v>
      </c>
      <c r="I31" s="13">
        <v>2023</v>
      </c>
      <c r="J31" s="7" t="s">
        <v>334</v>
      </c>
      <c r="K31" s="11" t="s">
        <v>335</v>
      </c>
      <c r="L31" s="11" t="s">
        <v>336</v>
      </c>
      <c r="M31" s="7" t="s">
        <v>27</v>
      </c>
      <c r="N31" s="10">
        <v>25</v>
      </c>
      <c r="O31" s="7" t="s">
        <v>337</v>
      </c>
      <c r="P31" s="58">
        <v>34990000</v>
      </c>
      <c r="Q31" s="10">
        <v>874750000</v>
      </c>
      <c r="R31" s="16" t="s">
        <v>98</v>
      </c>
      <c r="S31" s="18" t="s">
        <v>98</v>
      </c>
      <c r="T31" s="17" t="s">
        <v>406</v>
      </c>
      <c r="U31" s="19" t="s">
        <v>356</v>
      </c>
      <c r="V31" s="41" t="s">
        <v>446</v>
      </c>
      <c r="W31" s="41" t="s">
        <v>446</v>
      </c>
      <c r="X31" s="41" t="s">
        <v>446</v>
      </c>
      <c r="Y31" s="41" t="s">
        <v>446</v>
      </c>
      <c r="Z31" s="41" t="s">
        <v>445</v>
      </c>
      <c r="AA31" s="41" t="s">
        <v>446</v>
      </c>
      <c r="AB31" s="41" t="s">
        <v>447</v>
      </c>
      <c r="AC31" s="68" t="s">
        <v>448</v>
      </c>
      <c r="AD31" s="41" t="s">
        <v>98</v>
      </c>
      <c r="AE31" s="41">
        <v>25</v>
      </c>
      <c r="AF31" s="69">
        <v>34990000</v>
      </c>
      <c r="AG31" s="41" t="s">
        <v>449</v>
      </c>
      <c r="AH31" s="70" t="s">
        <v>448</v>
      </c>
      <c r="AI31" s="120" t="s">
        <v>490</v>
      </c>
      <c r="AJ31" s="102"/>
      <c r="AK31" s="102"/>
      <c r="AL31" s="97" t="s">
        <v>490</v>
      </c>
      <c r="AM31" s="70" t="s">
        <v>448</v>
      </c>
    </row>
    <row r="32" spans="1:39" s="5" customFormat="1" ht="39" hidden="1" customHeight="1" x14ac:dyDescent="0.25">
      <c r="A32" s="53">
        <v>30</v>
      </c>
      <c r="B32" s="7" t="s">
        <v>154</v>
      </c>
      <c r="C32" s="7" t="str">
        <f t="shared" si="0"/>
        <v>PP2400076971Tổng hợp VTYT</v>
      </c>
      <c r="D32" s="7" t="s">
        <v>157</v>
      </c>
      <c r="E32" s="11" t="s">
        <v>155</v>
      </c>
      <c r="F32" s="11" t="s">
        <v>156</v>
      </c>
      <c r="G32" s="30" t="s">
        <v>158</v>
      </c>
      <c r="H32" s="11" t="s">
        <v>159</v>
      </c>
      <c r="I32" s="13" t="s">
        <v>117</v>
      </c>
      <c r="J32" s="7" t="s">
        <v>160</v>
      </c>
      <c r="K32" s="11" t="s">
        <v>161</v>
      </c>
      <c r="L32" s="11" t="s">
        <v>162</v>
      </c>
      <c r="M32" s="7" t="s">
        <v>163</v>
      </c>
      <c r="N32" s="10">
        <v>25</v>
      </c>
      <c r="O32" s="7" t="s">
        <v>164</v>
      </c>
      <c r="P32" s="58">
        <v>44190000</v>
      </c>
      <c r="Q32" s="10">
        <v>1104750000</v>
      </c>
      <c r="R32" s="16" t="s">
        <v>98</v>
      </c>
      <c r="S32" s="18" t="s">
        <v>98</v>
      </c>
      <c r="T32" s="17" t="s">
        <v>411</v>
      </c>
      <c r="U32" s="19" t="s">
        <v>165</v>
      </c>
      <c r="V32" s="41" t="s">
        <v>446</v>
      </c>
      <c r="W32" s="41" t="s">
        <v>446</v>
      </c>
      <c r="X32" s="41" t="s">
        <v>446</v>
      </c>
      <c r="Y32" s="41" t="s">
        <v>446</v>
      </c>
      <c r="Z32" s="41" t="s">
        <v>445</v>
      </c>
      <c r="AA32" s="41" t="s">
        <v>446</v>
      </c>
      <c r="AB32" s="41" t="s">
        <v>447</v>
      </c>
      <c r="AC32" s="41" t="s">
        <v>446</v>
      </c>
      <c r="AD32" s="41" t="s">
        <v>446</v>
      </c>
      <c r="AE32" s="41">
        <v>25</v>
      </c>
      <c r="AF32" s="69">
        <v>44190000</v>
      </c>
      <c r="AG32" s="41" t="s">
        <v>434</v>
      </c>
      <c r="AH32" s="41"/>
      <c r="AI32" s="116"/>
      <c r="AJ32" s="98"/>
      <c r="AK32" s="98"/>
      <c r="AL32" s="96" t="s">
        <v>434</v>
      </c>
    </row>
    <row r="33" spans="1:39" s="5" customFormat="1" ht="39" hidden="1" customHeight="1" x14ac:dyDescent="0.25">
      <c r="A33" s="52">
        <v>31</v>
      </c>
      <c r="B33" s="7" t="s">
        <v>185</v>
      </c>
      <c r="C33" s="7" t="str">
        <f t="shared" si="0"/>
        <v>PP2400076972Thống Nhất</v>
      </c>
      <c r="D33" s="7" t="s">
        <v>183</v>
      </c>
      <c r="E33" s="11" t="s">
        <v>184</v>
      </c>
      <c r="F33" s="11" t="s">
        <v>181</v>
      </c>
      <c r="G33" s="30" t="s">
        <v>182</v>
      </c>
      <c r="H33" s="11" t="s">
        <v>181</v>
      </c>
      <c r="I33" s="13" t="s">
        <v>105</v>
      </c>
      <c r="J33" s="7" t="s">
        <v>168</v>
      </c>
      <c r="K33" s="11" t="s">
        <v>167</v>
      </c>
      <c r="L33" s="11" t="s">
        <v>180</v>
      </c>
      <c r="M33" s="7" t="s">
        <v>27</v>
      </c>
      <c r="N33" s="10">
        <v>20</v>
      </c>
      <c r="O33" s="7">
        <v>9021</v>
      </c>
      <c r="P33" s="58">
        <v>41220000</v>
      </c>
      <c r="Q33" s="10">
        <v>824400000</v>
      </c>
      <c r="R33" s="16" t="s">
        <v>98</v>
      </c>
      <c r="S33" s="18" t="s">
        <v>98</v>
      </c>
      <c r="T33" s="17" t="s">
        <v>410</v>
      </c>
      <c r="U33" s="19" t="s">
        <v>186</v>
      </c>
      <c r="V33" s="41" t="s">
        <v>446</v>
      </c>
      <c r="W33" s="41" t="s">
        <v>446</v>
      </c>
      <c r="X33" s="41" t="s">
        <v>446</v>
      </c>
      <c r="Y33" s="41" t="s">
        <v>446</v>
      </c>
      <c r="Z33" s="41" t="s">
        <v>445</v>
      </c>
      <c r="AA33" s="41" t="s">
        <v>446</v>
      </c>
      <c r="AB33" s="41" t="s">
        <v>447</v>
      </c>
      <c r="AC33" s="41" t="s">
        <v>446</v>
      </c>
      <c r="AD33" s="41" t="s">
        <v>446</v>
      </c>
      <c r="AE33" s="45">
        <v>20</v>
      </c>
      <c r="AF33" s="69">
        <v>41220000</v>
      </c>
      <c r="AG33" s="41" t="s">
        <v>434</v>
      </c>
      <c r="AH33" s="41"/>
      <c r="AI33" s="116"/>
      <c r="AJ33" s="98"/>
      <c r="AK33" s="98"/>
      <c r="AL33" s="96" t="s">
        <v>434</v>
      </c>
    </row>
    <row r="34" spans="1:39" s="42" customFormat="1" ht="39" hidden="1" customHeight="1" x14ac:dyDescent="0.25">
      <c r="A34" s="54">
        <v>32</v>
      </c>
      <c r="B34" s="43" t="s">
        <v>372</v>
      </c>
      <c r="C34" s="7" t="str">
        <f t="shared" si="0"/>
        <v>PP2400076973Đức Tín</v>
      </c>
      <c r="D34" s="43" t="s">
        <v>375</v>
      </c>
      <c r="E34" s="37" t="s">
        <v>373</v>
      </c>
      <c r="F34" s="37" t="s">
        <v>374</v>
      </c>
      <c r="G34" s="55" t="s">
        <v>376</v>
      </c>
      <c r="H34" s="37" t="s">
        <v>374</v>
      </c>
      <c r="I34" s="44" t="s">
        <v>360</v>
      </c>
      <c r="J34" s="43" t="s">
        <v>193</v>
      </c>
      <c r="K34" s="37" t="s">
        <v>369</v>
      </c>
      <c r="L34" s="37" t="s">
        <v>377</v>
      </c>
      <c r="M34" s="43" t="s">
        <v>27</v>
      </c>
      <c r="N34" s="45">
        <v>25</v>
      </c>
      <c r="O34" s="43" t="s">
        <v>371</v>
      </c>
      <c r="P34" s="59">
        <v>27500000</v>
      </c>
      <c r="Q34" s="45">
        <v>687500000</v>
      </c>
      <c r="R34" s="38" t="s">
        <v>98</v>
      </c>
      <c r="S34" s="46" t="s">
        <v>98</v>
      </c>
      <c r="T34" s="39" t="s">
        <v>405</v>
      </c>
      <c r="U34" s="40" t="s">
        <v>404</v>
      </c>
      <c r="V34" s="36" t="s">
        <v>446</v>
      </c>
      <c r="W34" s="36" t="s">
        <v>446</v>
      </c>
      <c r="X34" s="36" t="s">
        <v>446</v>
      </c>
      <c r="Y34" s="36" t="s">
        <v>446</v>
      </c>
      <c r="Z34" s="36" t="s">
        <v>445</v>
      </c>
      <c r="AA34" s="36" t="s">
        <v>446</v>
      </c>
      <c r="AB34" s="41" t="s">
        <v>450</v>
      </c>
      <c r="AC34" s="36" t="s">
        <v>446</v>
      </c>
      <c r="AD34" s="36" t="s">
        <v>446</v>
      </c>
      <c r="AE34" s="71">
        <f>N34</f>
        <v>25</v>
      </c>
      <c r="AF34" s="36" t="s">
        <v>451</v>
      </c>
      <c r="AG34" s="50" t="s">
        <v>451</v>
      </c>
      <c r="AH34" s="36"/>
      <c r="AI34" s="118"/>
      <c r="AJ34" s="100"/>
      <c r="AK34" s="100"/>
      <c r="AL34" s="96" t="s">
        <v>434</v>
      </c>
    </row>
    <row r="35" spans="1:39" s="140" customFormat="1" ht="39" hidden="1" customHeight="1" x14ac:dyDescent="0.25">
      <c r="A35" s="129">
        <v>33</v>
      </c>
      <c r="B35" s="130" t="s">
        <v>196</v>
      </c>
      <c r="C35" s="7" t="str">
        <f t="shared" si="0"/>
        <v>PP2400076975Vinapham</v>
      </c>
      <c r="D35" s="130" t="s">
        <v>199</v>
      </c>
      <c r="E35" s="131" t="s">
        <v>197</v>
      </c>
      <c r="F35" s="131" t="s">
        <v>198</v>
      </c>
      <c r="G35" s="132" t="s">
        <v>200</v>
      </c>
      <c r="H35" s="131" t="s">
        <v>201</v>
      </c>
      <c r="I35" s="133" t="s">
        <v>134</v>
      </c>
      <c r="J35" s="130" t="s">
        <v>193</v>
      </c>
      <c r="K35" s="62" t="s">
        <v>194</v>
      </c>
      <c r="L35" s="62" t="s">
        <v>202</v>
      </c>
      <c r="M35" s="61" t="s">
        <v>27</v>
      </c>
      <c r="N35" s="63">
        <v>20</v>
      </c>
      <c r="O35" s="61" t="s">
        <v>109</v>
      </c>
      <c r="P35" s="64">
        <v>6500000</v>
      </c>
      <c r="Q35" s="63">
        <v>130000000</v>
      </c>
      <c r="R35" s="65" t="s">
        <v>98</v>
      </c>
      <c r="S35" s="134" t="s">
        <v>98</v>
      </c>
      <c r="T35" s="135" t="s">
        <v>409</v>
      </c>
      <c r="U35" s="136" t="s">
        <v>212</v>
      </c>
      <c r="V35" s="41" t="s">
        <v>444</v>
      </c>
      <c r="W35" s="41" t="s">
        <v>444</v>
      </c>
      <c r="X35" s="41" t="s">
        <v>444</v>
      </c>
      <c r="Y35" s="41" t="s">
        <v>444</v>
      </c>
      <c r="Z35" s="41" t="s">
        <v>445</v>
      </c>
      <c r="AA35" s="41" t="s">
        <v>444</v>
      </c>
      <c r="AB35" s="41">
        <v>13485</v>
      </c>
      <c r="AC35" s="41" t="s">
        <v>444</v>
      </c>
      <c r="AD35" s="41" t="s">
        <v>444</v>
      </c>
      <c r="AE35" s="66">
        <f>N35</f>
        <v>20</v>
      </c>
      <c r="AF35" s="41"/>
      <c r="AG35" s="137" t="s">
        <v>434</v>
      </c>
      <c r="AH35" s="137"/>
      <c r="AI35" s="138"/>
      <c r="AJ35" s="139"/>
      <c r="AK35" s="139"/>
      <c r="AL35" s="96" t="s">
        <v>434</v>
      </c>
    </row>
    <row r="36" spans="1:39" s="42" customFormat="1" ht="39" hidden="1" customHeight="1" x14ac:dyDescent="0.25">
      <c r="A36" s="54">
        <v>34</v>
      </c>
      <c r="B36" s="43" t="s">
        <v>378</v>
      </c>
      <c r="C36" s="7" t="str">
        <f t="shared" si="0"/>
        <v>PP2400076977Đức Tín</v>
      </c>
      <c r="D36" s="43" t="s">
        <v>381</v>
      </c>
      <c r="E36" s="37" t="s">
        <v>379</v>
      </c>
      <c r="F36" s="37" t="s">
        <v>380</v>
      </c>
      <c r="G36" s="55" t="s">
        <v>382</v>
      </c>
      <c r="H36" s="37" t="s">
        <v>380</v>
      </c>
      <c r="I36" s="44" t="s">
        <v>360</v>
      </c>
      <c r="J36" s="43" t="s">
        <v>168</v>
      </c>
      <c r="K36" s="37" t="s">
        <v>383</v>
      </c>
      <c r="L36" s="37" t="s">
        <v>384</v>
      </c>
      <c r="M36" s="43" t="s">
        <v>243</v>
      </c>
      <c r="N36" s="45">
        <v>10</v>
      </c>
      <c r="O36" s="43" t="s">
        <v>363</v>
      </c>
      <c r="P36" s="59">
        <v>7125000</v>
      </c>
      <c r="Q36" s="45">
        <v>71250000</v>
      </c>
      <c r="R36" s="38" t="s">
        <v>98</v>
      </c>
      <c r="S36" s="46" t="s">
        <v>98</v>
      </c>
      <c r="T36" s="39" t="s">
        <v>405</v>
      </c>
      <c r="U36" s="40" t="s">
        <v>404</v>
      </c>
      <c r="V36" s="41" t="s">
        <v>444</v>
      </c>
      <c r="W36" s="41" t="s">
        <v>444</v>
      </c>
      <c r="X36" s="41" t="s">
        <v>444</v>
      </c>
      <c r="Y36" s="41" t="s">
        <v>444</v>
      </c>
      <c r="Z36" s="41" t="s">
        <v>445</v>
      </c>
      <c r="AA36" s="41" t="s">
        <v>444</v>
      </c>
      <c r="AB36" s="41">
        <v>13485</v>
      </c>
      <c r="AC36" s="41" t="s">
        <v>444</v>
      </c>
      <c r="AD36" s="41" t="s">
        <v>444</v>
      </c>
      <c r="AE36" s="66">
        <f t="shared" ref="AE36:AE37" si="2">N36</f>
        <v>10</v>
      </c>
      <c r="AF36" s="41"/>
      <c r="AG36" s="41" t="s">
        <v>434</v>
      </c>
      <c r="AH36" s="41"/>
      <c r="AI36" s="116"/>
      <c r="AJ36" s="98"/>
      <c r="AK36" s="98"/>
      <c r="AL36" s="96" t="s">
        <v>434</v>
      </c>
    </row>
    <row r="37" spans="1:39" s="42" customFormat="1" ht="39" hidden="1" customHeight="1" x14ac:dyDescent="0.25">
      <c r="A37" s="54">
        <v>35</v>
      </c>
      <c r="B37" s="43" t="s">
        <v>385</v>
      </c>
      <c r="C37" s="7" t="str">
        <f t="shared" si="0"/>
        <v>PP2400076978Đức Tín</v>
      </c>
      <c r="D37" s="43" t="s">
        <v>388</v>
      </c>
      <c r="E37" s="37" t="s">
        <v>386</v>
      </c>
      <c r="F37" s="37" t="s">
        <v>387</v>
      </c>
      <c r="G37" s="55" t="s">
        <v>389</v>
      </c>
      <c r="H37" s="37" t="s">
        <v>387</v>
      </c>
      <c r="I37" s="44" t="s">
        <v>360</v>
      </c>
      <c r="J37" s="43" t="s">
        <v>168</v>
      </c>
      <c r="K37" s="37" t="s">
        <v>383</v>
      </c>
      <c r="L37" s="37" t="s">
        <v>390</v>
      </c>
      <c r="M37" s="43" t="s">
        <v>27</v>
      </c>
      <c r="N37" s="45">
        <v>20</v>
      </c>
      <c r="O37" s="43" t="s">
        <v>363</v>
      </c>
      <c r="P37" s="59">
        <v>7250000</v>
      </c>
      <c r="Q37" s="45">
        <v>145000000</v>
      </c>
      <c r="R37" s="38" t="s">
        <v>98</v>
      </c>
      <c r="S37" s="46" t="s">
        <v>98</v>
      </c>
      <c r="T37" s="39" t="s">
        <v>405</v>
      </c>
      <c r="U37" s="40" t="s">
        <v>404</v>
      </c>
      <c r="V37" s="41" t="s">
        <v>444</v>
      </c>
      <c r="W37" s="41" t="s">
        <v>444</v>
      </c>
      <c r="X37" s="41" t="s">
        <v>444</v>
      </c>
      <c r="Y37" s="41" t="s">
        <v>444</v>
      </c>
      <c r="Z37" s="41" t="s">
        <v>445</v>
      </c>
      <c r="AA37" s="41" t="s">
        <v>444</v>
      </c>
      <c r="AB37" s="41">
        <v>13485</v>
      </c>
      <c r="AC37" s="41" t="s">
        <v>444</v>
      </c>
      <c r="AD37" s="41" t="s">
        <v>444</v>
      </c>
      <c r="AE37" s="66">
        <f t="shared" si="2"/>
        <v>20</v>
      </c>
      <c r="AF37" s="41"/>
      <c r="AG37" s="41" t="s">
        <v>434</v>
      </c>
      <c r="AH37" s="41"/>
      <c r="AI37" s="116"/>
      <c r="AJ37" s="98"/>
      <c r="AK37" s="98"/>
      <c r="AL37" s="96" t="s">
        <v>434</v>
      </c>
    </row>
    <row r="38" spans="1:39" s="5" customFormat="1" ht="39" hidden="1" customHeight="1" x14ac:dyDescent="0.25">
      <c r="A38" s="53">
        <v>36</v>
      </c>
      <c r="B38" s="7" t="s">
        <v>203</v>
      </c>
      <c r="C38" s="7" t="str">
        <f t="shared" si="0"/>
        <v>PP2400076979Vinapham</v>
      </c>
      <c r="D38" s="7" t="s">
        <v>206</v>
      </c>
      <c r="E38" s="11" t="s">
        <v>204</v>
      </c>
      <c r="F38" s="11" t="s">
        <v>205</v>
      </c>
      <c r="G38" s="30" t="s">
        <v>207</v>
      </c>
      <c r="H38" s="11" t="s">
        <v>208</v>
      </c>
      <c r="I38" s="13" t="s">
        <v>134</v>
      </c>
      <c r="J38" s="7" t="s">
        <v>209</v>
      </c>
      <c r="K38" s="11" t="s">
        <v>210</v>
      </c>
      <c r="L38" s="11" t="s">
        <v>211</v>
      </c>
      <c r="M38" s="7" t="s">
        <v>163</v>
      </c>
      <c r="N38" s="10">
        <v>20</v>
      </c>
      <c r="O38" s="7" t="s">
        <v>109</v>
      </c>
      <c r="P38" s="58">
        <v>6500000</v>
      </c>
      <c r="Q38" s="10">
        <v>130000000</v>
      </c>
      <c r="R38" s="16" t="s">
        <v>98</v>
      </c>
      <c r="S38" s="18" t="s">
        <v>98</v>
      </c>
      <c r="T38" s="17" t="s">
        <v>409</v>
      </c>
      <c r="U38" s="19" t="s">
        <v>212</v>
      </c>
      <c r="V38" s="36" t="s">
        <v>446</v>
      </c>
      <c r="W38" s="36" t="s">
        <v>446</v>
      </c>
      <c r="X38" s="36" t="s">
        <v>446</v>
      </c>
      <c r="Y38" s="36" t="s">
        <v>446</v>
      </c>
      <c r="Z38" s="36" t="s">
        <v>445</v>
      </c>
      <c r="AA38" s="36" t="s">
        <v>446</v>
      </c>
      <c r="AB38" s="36" t="s">
        <v>450</v>
      </c>
      <c r="AC38" s="36" t="s">
        <v>446</v>
      </c>
      <c r="AD38" s="36" t="s">
        <v>446</v>
      </c>
      <c r="AE38" s="71">
        <f>N38</f>
        <v>20</v>
      </c>
      <c r="AF38" s="73"/>
      <c r="AG38" s="36" t="s">
        <v>453</v>
      </c>
      <c r="AH38" s="36"/>
      <c r="AI38" s="118"/>
      <c r="AJ38" s="100"/>
      <c r="AK38" s="100"/>
      <c r="AL38" s="96" t="s">
        <v>434</v>
      </c>
    </row>
    <row r="39" spans="1:39" s="42" customFormat="1" ht="39" hidden="1" customHeight="1" x14ac:dyDescent="0.25">
      <c r="A39" s="54">
        <v>37</v>
      </c>
      <c r="B39" s="43" t="s">
        <v>391</v>
      </c>
      <c r="C39" s="7" t="str">
        <f t="shared" si="0"/>
        <v>PP2400076980Đức Tín</v>
      </c>
      <c r="D39" s="43" t="s">
        <v>393</v>
      </c>
      <c r="E39" s="37" t="s">
        <v>197</v>
      </c>
      <c r="F39" s="37" t="s">
        <v>392</v>
      </c>
      <c r="G39" s="55" t="s">
        <v>394</v>
      </c>
      <c r="H39" s="37" t="s">
        <v>392</v>
      </c>
      <c r="I39" s="44" t="s">
        <v>360</v>
      </c>
      <c r="J39" s="43" t="s">
        <v>193</v>
      </c>
      <c r="K39" s="37" t="s">
        <v>369</v>
      </c>
      <c r="L39" s="37" t="s">
        <v>395</v>
      </c>
      <c r="M39" s="43" t="s">
        <v>27</v>
      </c>
      <c r="N39" s="45">
        <v>20</v>
      </c>
      <c r="O39" s="43" t="s">
        <v>363</v>
      </c>
      <c r="P39" s="59">
        <v>6370000</v>
      </c>
      <c r="Q39" s="45">
        <v>127400000</v>
      </c>
      <c r="R39" s="38" t="s">
        <v>98</v>
      </c>
      <c r="S39" s="46" t="s">
        <v>98</v>
      </c>
      <c r="T39" s="39" t="s">
        <v>405</v>
      </c>
      <c r="U39" s="40" t="s">
        <v>404</v>
      </c>
      <c r="V39" s="41" t="s">
        <v>446</v>
      </c>
      <c r="W39" s="41" t="s">
        <v>446</v>
      </c>
      <c r="X39" s="41" t="s">
        <v>446</v>
      </c>
      <c r="Y39" s="41" t="s">
        <v>446</v>
      </c>
      <c r="Z39" s="41" t="s">
        <v>445</v>
      </c>
      <c r="AA39" s="41" t="s">
        <v>446</v>
      </c>
      <c r="AB39" s="41" t="s">
        <v>450</v>
      </c>
      <c r="AC39" s="41" t="s">
        <v>446</v>
      </c>
      <c r="AD39" s="41" t="s">
        <v>446</v>
      </c>
      <c r="AE39" s="71">
        <f>N39</f>
        <v>20</v>
      </c>
      <c r="AF39" s="36">
        <v>0</v>
      </c>
      <c r="AG39" s="41" t="s">
        <v>453</v>
      </c>
      <c r="AH39" s="41"/>
      <c r="AI39" s="116"/>
      <c r="AJ39" s="98"/>
      <c r="AK39" s="98"/>
      <c r="AL39" s="96" t="s">
        <v>434</v>
      </c>
    </row>
    <row r="40" spans="1:39" s="5" customFormat="1" ht="39" hidden="1" customHeight="1" x14ac:dyDescent="0.25">
      <c r="A40" s="52">
        <v>38</v>
      </c>
      <c r="B40" s="7" t="s">
        <v>112</v>
      </c>
      <c r="C40" s="7" t="str">
        <f t="shared" si="0"/>
        <v>PP2400076981Trọng Minh</v>
      </c>
      <c r="D40" s="7" t="s">
        <v>114</v>
      </c>
      <c r="E40" s="11" t="s">
        <v>113</v>
      </c>
      <c r="F40" s="11" t="s">
        <v>113</v>
      </c>
      <c r="G40" s="30" t="s">
        <v>115</v>
      </c>
      <c r="H40" s="11" t="s">
        <v>116</v>
      </c>
      <c r="I40" s="13" t="s">
        <v>117</v>
      </c>
      <c r="J40" s="7" t="s">
        <v>118</v>
      </c>
      <c r="K40" s="11" t="s">
        <v>119</v>
      </c>
      <c r="L40" s="11" t="s">
        <v>120</v>
      </c>
      <c r="M40" s="7" t="s">
        <v>27</v>
      </c>
      <c r="N40" s="10">
        <v>20</v>
      </c>
      <c r="O40" s="7" t="s">
        <v>121</v>
      </c>
      <c r="P40" s="58">
        <v>6150000</v>
      </c>
      <c r="Q40" s="10">
        <v>123000000</v>
      </c>
      <c r="R40" s="16" t="s">
        <v>98</v>
      </c>
      <c r="S40" s="18" t="s">
        <v>98</v>
      </c>
      <c r="T40" s="17" t="s">
        <v>413</v>
      </c>
      <c r="U40" s="19" t="s">
        <v>128</v>
      </c>
      <c r="V40" s="36" t="s">
        <v>446</v>
      </c>
      <c r="W40" s="36" t="s">
        <v>446</v>
      </c>
      <c r="X40" s="36" t="s">
        <v>446</v>
      </c>
      <c r="Y40" s="36" t="s">
        <v>446</v>
      </c>
      <c r="Z40" s="36" t="s">
        <v>445</v>
      </c>
      <c r="AA40" s="36" t="s">
        <v>446</v>
      </c>
      <c r="AB40" s="36" t="s">
        <v>450</v>
      </c>
      <c r="AC40" s="36" t="s">
        <v>446</v>
      </c>
      <c r="AD40" s="36" t="s">
        <v>446</v>
      </c>
      <c r="AE40" s="71">
        <f>N40</f>
        <v>20</v>
      </c>
      <c r="AF40" s="73"/>
      <c r="AG40" s="36" t="s">
        <v>453</v>
      </c>
      <c r="AH40" s="36"/>
      <c r="AI40" s="118"/>
      <c r="AJ40" s="100"/>
      <c r="AK40" s="100"/>
      <c r="AL40" s="96" t="s">
        <v>434</v>
      </c>
    </row>
    <row r="41" spans="1:39" s="5" customFormat="1" ht="91.5" hidden="1" customHeight="1" x14ac:dyDescent="0.25">
      <c r="A41" s="2">
        <v>39</v>
      </c>
      <c r="B41" s="7" t="s">
        <v>122</v>
      </c>
      <c r="C41" s="7" t="str">
        <f t="shared" si="0"/>
        <v>PP2400076982Trọng Minh</v>
      </c>
      <c r="D41" s="7" t="s">
        <v>124</v>
      </c>
      <c r="E41" s="11" t="s">
        <v>123</v>
      </c>
      <c r="F41" s="11" t="s">
        <v>123</v>
      </c>
      <c r="G41" s="30" t="s">
        <v>125</v>
      </c>
      <c r="H41" s="11" t="s">
        <v>126</v>
      </c>
      <c r="I41" s="13" t="s">
        <v>117</v>
      </c>
      <c r="J41" s="7" t="s">
        <v>118</v>
      </c>
      <c r="K41" s="11" t="s">
        <v>119</v>
      </c>
      <c r="L41" s="11" t="s">
        <v>127</v>
      </c>
      <c r="M41" s="7" t="s">
        <v>27</v>
      </c>
      <c r="N41" s="10">
        <v>20</v>
      </c>
      <c r="O41" s="7" t="s">
        <v>121</v>
      </c>
      <c r="P41" s="58">
        <v>6150000</v>
      </c>
      <c r="Q41" s="10">
        <v>123000000</v>
      </c>
      <c r="R41" s="16" t="s">
        <v>98</v>
      </c>
      <c r="S41" s="18" t="s">
        <v>98</v>
      </c>
      <c r="T41" s="17" t="s">
        <v>413</v>
      </c>
      <c r="U41" s="19" t="s">
        <v>128</v>
      </c>
      <c r="V41" s="82" t="s">
        <v>454</v>
      </c>
      <c r="W41" s="82" t="s">
        <v>454</v>
      </c>
      <c r="X41" s="82" t="s">
        <v>454</v>
      </c>
      <c r="Y41" s="82" t="s">
        <v>454</v>
      </c>
      <c r="Z41" s="82" t="s">
        <v>445</v>
      </c>
      <c r="AA41" s="82" t="s">
        <v>454</v>
      </c>
      <c r="AB41" s="82" t="s">
        <v>454</v>
      </c>
      <c r="AC41" s="82" t="s">
        <v>454</v>
      </c>
      <c r="AD41" s="82" t="s">
        <v>454</v>
      </c>
      <c r="AE41" s="82" t="s">
        <v>454</v>
      </c>
      <c r="AF41" s="82" t="s">
        <v>454</v>
      </c>
      <c r="AG41" s="50" t="s">
        <v>451</v>
      </c>
      <c r="AH41" s="83" t="s">
        <v>485</v>
      </c>
      <c r="AI41" s="121"/>
      <c r="AJ41" s="103"/>
      <c r="AK41" s="103"/>
      <c r="AL41" s="96" t="s">
        <v>434</v>
      </c>
    </row>
    <row r="42" spans="1:39" s="5" customFormat="1" ht="39" hidden="1" customHeight="1" x14ac:dyDescent="0.25">
      <c r="A42" s="6">
        <v>40</v>
      </c>
      <c r="B42" s="7" t="s">
        <v>396</v>
      </c>
      <c r="C42" s="7" t="str">
        <f t="shared" si="0"/>
        <v>PP2400076983Đức Tín</v>
      </c>
      <c r="D42" s="7" t="s">
        <v>399</v>
      </c>
      <c r="E42" s="11" t="s">
        <v>397</v>
      </c>
      <c r="F42" s="11" t="s">
        <v>398</v>
      </c>
      <c r="G42" s="30" t="s">
        <v>400</v>
      </c>
      <c r="H42" s="11" t="s">
        <v>398</v>
      </c>
      <c r="I42" s="13" t="s">
        <v>360</v>
      </c>
      <c r="J42" s="7" t="s">
        <v>401</v>
      </c>
      <c r="K42" s="11" t="s">
        <v>402</v>
      </c>
      <c r="L42" s="11" t="s">
        <v>403</v>
      </c>
      <c r="M42" s="7" t="s">
        <v>27</v>
      </c>
      <c r="N42" s="10">
        <v>100</v>
      </c>
      <c r="O42" s="7" t="s">
        <v>363</v>
      </c>
      <c r="P42" s="58">
        <v>2300000</v>
      </c>
      <c r="Q42" s="10">
        <v>230000000</v>
      </c>
      <c r="R42" s="16" t="s">
        <v>98</v>
      </c>
      <c r="S42" s="18" t="s">
        <v>98</v>
      </c>
      <c r="T42" s="17" t="s">
        <v>405</v>
      </c>
      <c r="U42" s="19" t="s">
        <v>404</v>
      </c>
      <c r="V42" s="82" t="s">
        <v>454</v>
      </c>
      <c r="W42" s="82" t="s">
        <v>454</v>
      </c>
      <c r="X42" s="82" t="s">
        <v>454</v>
      </c>
      <c r="Y42" s="82" t="s">
        <v>454</v>
      </c>
      <c r="Z42" s="82" t="s">
        <v>445</v>
      </c>
      <c r="AA42" s="82" t="s">
        <v>454</v>
      </c>
      <c r="AB42" s="82" t="s">
        <v>454</v>
      </c>
      <c r="AC42" s="82" t="s">
        <v>454</v>
      </c>
      <c r="AD42" s="82" t="s">
        <v>454</v>
      </c>
      <c r="AE42" s="82" t="s">
        <v>454</v>
      </c>
      <c r="AF42" s="82" t="s">
        <v>454</v>
      </c>
      <c r="AG42" s="82" t="s">
        <v>434</v>
      </c>
      <c r="AH42" s="82"/>
      <c r="AI42" s="118"/>
      <c r="AJ42" s="104"/>
      <c r="AK42" s="104"/>
      <c r="AL42" s="96" t="s">
        <v>434</v>
      </c>
    </row>
    <row r="43" spans="1:39" s="5" customFormat="1" ht="131.25" hidden="1" customHeight="1" x14ac:dyDescent="0.25">
      <c r="A43" s="6">
        <v>41</v>
      </c>
      <c r="B43" s="7" t="s">
        <v>129</v>
      </c>
      <c r="C43" s="7" t="str">
        <f t="shared" si="0"/>
        <v>PP2400076984Thăng Long</v>
      </c>
      <c r="D43" s="7" t="s">
        <v>132</v>
      </c>
      <c r="E43" s="11" t="s">
        <v>130</v>
      </c>
      <c r="F43" s="11" t="s">
        <v>131</v>
      </c>
      <c r="G43" s="30" t="s">
        <v>133</v>
      </c>
      <c r="H43" s="11" t="s">
        <v>131</v>
      </c>
      <c r="I43" s="13" t="s">
        <v>134</v>
      </c>
      <c r="J43" s="7" t="s">
        <v>24</v>
      </c>
      <c r="K43" s="11" t="s">
        <v>135</v>
      </c>
      <c r="L43" s="11" t="s">
        <v>136</v>
      </c>
      <c r="M43" s="7" t="s">
        <v>27</v>
      </c>
      <c r="N43" s="10">
        <v>30</v>
      </c>
      <c r="O43" s="7" t="s">
        <v>109</v>
      </c>
      <c r="P43" s="58">
        <v>485000</v>
      </c>
      <c r="Q43" s="10">
        <v>14550000</v>
      </c>
      <c r="R43" s="16" t="s">
        <v>98</v>
      </c>
      <c r="S43" s="18" t="s">
        <v>98</v>
      </c>
      <c r="T43" s="17" t="s">
        <v>412</v>
      </c>
      <c r="U43" s="19" t="s">
        <v>153</v>
      </c>
      <c r="V43" s="84" t="s">
        <v>454</v>
      </c>
      <c r="W43" s="84" t="s">
        <v>454</v>
      </c>
      <c r="X43" s="84" t="s">
        <v>454</v>
      </c>
      <c r="Y43" s="84" t="s">
        <v>454</v>
      </c>
      <c r="Z43" s="85" t="s">
        <v>455</v>
      </c>
      <c r="AA43" s="84" t="s">
        <v>454</v>
      </c>
      <c r="AB43" s="84" t="s">
        <v>454</v>
      </c>
      <c r="AC43" s="84" t="s">
        <v>454</v>
      </c>
      <c r="AD43" s="84" t="s">
        <v>454</v>
      </c>
      <c r="AE43" s="84" t="s">
        <v>454</v>
      </c>
      <c r="AF43" s="84"/>
      <c r="AG43" s="50" t="s">
        <v>451</v>
      </c>
      <c r="AH43" s="83" t="s">
        <v>486</v>
      </c>
      <c r="AI43" s="121"/>
      <c r="AJ43" s="103"/>
      <c r="AK43" s="103"/>
      <c r="AL43" s="96" t="s">
        <v>434</v>
      </c>
    </row>
    <row r="44" spans="1:39" s="5" customFormat="1" ht="94.5" hidden="1" customHeight="1" x14ac:dyDescent="0.25">
      <c r="A44" s="2">
        <v>42</v>
      </c>
      <c r="B44" s="7" t="s">
        <v>129</v>
      </c>
      <c r="C44" s="7" t="str">
        <f t="shared" si="0"/>
        <v>PP2400076984VTVT Thanh Hoá</v>
      </c>
      <c r="D44" s="7" t="s">
        <v>132</v>
      </c>
      <c r="E44" s="11" t="s">
        <v>130</v>
      </c>
      <c r="F44" s="11" t="s">
        <v>338</v>
      </c>
      <c r="G44" s="30" t="s">
        <v>339</v>
      </c>
      <c r="H44" s="11" t="s">
        <v>340</v>
      </c>
      <c r="I44" s="13">
        <v>2023</v>
      </c>
      <c r="J44" s="7" t="s">
        <v>33</v>
      </c>
      <c r="K44" s="11" t="s">
        <v>341</v>
      </c>
      <c r="L44" s="11" t="s">
        <v>342</v>
      </c>
      <c r="M44" s="7" t="s">
        <v>27</v>
      </c>
      <c r="N44" s="10">
        <v>30</v>
      </c>
      <c r="O44" s="7">
        <v>90183990</v>
      </c>
      <c r="P44" s="58">
        <v>270000</v>
      </c>
      <c r="Q44" s="10">
        <v>8100000</v>
      </c>
      <c r="R44" s="16" t="s">
        <v>98</v>
      </c>
      <c r="S44" s="18" t="s">
        <v>98</v>
      </c>
      <c r="T44" s="17" t="s">
        <v>406</v>
      </c>
      <c r="U44" s="19" t="s">
        <v>356</v>
      </c>
      <c r="V44" s="84" t="s">
        <v>454</v>
      </c>
      <c r="W44" s="84" t="s">
        <v>454</v>
      </c>
      <c r="X44" s="84" t="s">
        <v>454</v>
      </c>
      <c r="Y44" s="84" t="s">
        <v>454</v>
      </c>
      <c r="Z44" s="85" t="s">
        <v>455</v>
      </c>
      <c r="AA44" s="84" t="s">
        <v>454</v>
      </c>
      <c r="AB44" s="84" t="s">
        <v>454</v>
      </c>
      <c r="AC44" s="84" t="s">
        <v>454</v>
      </c>
      <c r="AD44" s="84" t="s">
        <v>454</v>
      </c>
      <c r="AE44" s="84" t="s">
        <v>454</v>
      </c>
      <c r="AF44" s="84" t="s">
        <v>454</v>
      </c>
      <c r="AG44" s="82" t="s">
        <v>459</v>
      </c>
      <c r="AH44" s="83" t="s">
        <v>487</v>
      </c>
      <c r="AI44" s="121" t="s">
        <v>434</v>
      </c>
      <c r="AJ44" s="103" t="s">
        <v>504</v>
      </c>
      <c r="AK44" s="103"/>
      <c r="AL44" s="94" t="s">
        <v>434</v>
      </c>
    </row>
    <row r="45" spans="1:39" s="5" customFormat="1" ht="96.75" hidden="1" customHeight="1" x14ac:dyDescent="0.25">
      <c r="A45" s="6">
        <v>43</v>
      </c>
      <c r="B45" s="7" t="s">
        <v>221</v>
      </c>
      <c r="C45" s="7" t="str">
        <f t="shared" si="0"/>
        <v>PP2400076985Cổng Vàng</v>
      </c>
      <c r="D45" s="7" t="s">
        <v>223</v>
      </c>
      <c r="E45" s="11" t="s">
        <v>178</v>
      </c>
      <c r="F45" s="11" t="s">
        <v>222</v>
      </c>
      <c r="G45" s="30" t="s">
        <v>224</v>
      </c>
      <c r="H45" s="11" t="s">
        <v>225</v>
      </c>
      <c r="I45" s="13">
        <v>2024</v>
      </c>
      <c r="J45" s="7" t="s">
        <v>226</v>
      </c>
      <c r="K45" s="11" t="s">
        <v>227</v>
      </c>
      <c r="L45" s="75" t="s">
        <v>506</v>
      </c>
      <c r="M45" s="7" t="s">
        <v>27</v>
      </c>
      <c r="N45" s="10">
        <v>20</v>
      </c>
      <c r="O45" s="7">
        <v>9018</v>
      </c>
      <c r="P45" s="58">
        <v>7990000</v>
      </c>
      <c r="Q45" s="10">
        <v>159800000</v>
      </c>
      <c r="R45" s="16" t="s">
        <v>98</v>
      </c>
      <c r="S45" s="18" t="s">
        <v>98</v>
      </c>
      <c r="T45" s="17" t="s">
        <v>408</v>
      </c>
      <c r="U45" s="19" t="s">
        <v>235</v>
      </c>
      <c r="V45" s="84" t="s">
        <v>454</v>
      </c>
      <c r="W45" s="84" t="s">
        <v>454</v>
      </c>
      <c r="X45" s="84" t="s">
        <v>454</v>
      </c>
      <c r="Y45" s="84" t="s">
        <v>454</v>
      </c>
      <c r="Z45" s="86" t="s">
        <v>445</v>
      </c>
      <c r="AA45" s="84" t="s">
        <v>454</v>
      </c>
      <c r="AB45" s="84" t="s">
        <v>454</v>
      </c>
      <c r="AC45" s="84"/>
      <c r="AD45" s="84" t="s">
        <v>454</v>
      </c>
      <c r="AE45" s="84" t="s">
        <v>454</v>
      </c>
      <c r="AF45" s="84" t="s">
        <v>454</v>
      </c>
      <c r="AG45" s="82" t="s">
        <v>459</v>
      </c>
      <c r="AH45" s="74" t="s">
        <v>488</v>
      </c>
      <c r="AI45" s="122" t="s">
        <v>505</v>
      </c>
      <c r="AJ45" s="105"/>
      <c r="AK45" s="105" t="s">
        <v>453</v>
      </c>
      <c r="AL45" s="105" t="s">
        <v>434</v>
      </c>
    </row>
    <row r="46" spans="1:39" s="5" customFormat="1" ht="48" customHeight="1" x14ac:dyDescent="0.25">
      <c r="A46" s="6">
        <v>44</v>
      </c>
      <c r="B46" s="7" t="s">
        <v>221</v>
      </c>
      <c r="C46" s="7" t="str">
        <f t="shared" si="0"/>
        <v>PP2400076985VTVT Thanh Hoá</v>
      </c>
      <c r="D46" s="7" t="s">
        <v>223</v>
      </c>
      <c r="E46" s="11" t="s">
        <v>178</v>
      </c>
      <c r="F46" s="11" t="s">
        <v>343</v>
      </c>
      <c r="G46" s="30" t="s">
        <v>344</v>
      </c>
      <c r="H46" s="11" t="s">
        <v>345</v>
      </c>
      <c r="I46" s="13">
        <v>2023</v>
      </c>
      <c r="J46" s="7" t="s">
        <v>334</v>
      </c>
      <c r="K46" s="11" t="s">
        <v>335</v>
      </c>
      <c r="L46" s="75" t="s">
        <v>346</v>
      </c>
      <c r="M46" s="7" t="s">
        <v>27</v>
      </c>
      <c r="N46" s="10">
        <v>20</v>
      </c>
      <c r="O46" s="7">
        <v>90183990</v>
      </c>
      <c r="P46" s="58">
        <v>6612900</v>
      </c>
      <c r="Q46" s="10">
        <v>132258000</v>
      </c>
      <c r="R46" s="16" t="s">
        <v>98</v>
      </c>
      <c r="S46" s="18" t="s">
        <v>98</v>
      </c>
      <c r="T46" s="17" t="s">
        <v>406</v>
      </c>
      <c r="U46" s="19" t="s">
        <v>356</v>
      </c>
      <c r="V46" s="84" t="s">
        <v>454</v>
      </c>
      <c r="W46" s="84" t="s">
        <v>454</v>
      </c>
      <c r="X46" s="84" t="s">
        <v>454</v>
      </c>
      <c r="Y46" s="84" t="s">
        <v>454</v>
      </c>
      <c r="Z46" s="85" t="s">
        <v>445</v>
      </c>
      <c r="AA46" s="84" t="s">
        <v>454</v>
      </c>
      <c r="AB46" s="84" t="s">
        <v>454</v>
      </c>
      <c r="AC46" s="84"/>
      <c r="AD46" s="84" t="s">
        <v>454</v>
      </c>
      <c r="AE46" s="84" t="s">
        <v>454</v>
      </c>
      <c r="AF46" s="84" t="s">
        <v>454</v>
      </c>
      <c r="AG46" s="82" t="s">
        <v>490</v>
      </c>
      <c r="AH46" s="87" t="s">
        <v>509</v>
      </c>
      <c r="AI46" s="123" t="s">
        <v>490</v>
      </c>
      <c r="AJ46" s="106"/>
      <c r="AK46" s="106"/>
      <c r="AL46" s="97" t="s">
        <v>490</v>
      </c>
      <c r="AM46" s="87" t="s">
        <v>509</v>
      </c>
    </row>
    <row r="47" spans="1:39" s="5" customFormat="1" ht="39" hidden="1" customHeight="1" x14ac:dyDescent="0.25">
      <c r="A47" s="2">
        <v>45</v>
      </c>
      <c r="B47" s="7" t="s">
        <v>251</v>
      </c>
      <c r="C47" s="7" t="str">
        <f t="shared" si="0"/>
        <v>PP2400076986Kim Thông</v>
      </c>
      <c r="D47" s="7" t="s">
        <v>254</v>
      </c>
      <c r="E47" s="11" t="s">
        <v>252</v>
      </c>
      <c r="F47" s="11" t="s">
        <v>253</v>
      </c>
      <c r="G47" s="30" t="s">
        <v>255</v>
      </c>
      <c r="H47" s="11" t="s">
        <v>253</v>
      </c>
      <c r="I47" s="13">
        <v>2024</v>
      </c>
      <c r="J47" s="7" t="s">
        <v>256</v>
      </c>
      <c r="K47" s="11" t="s">
        <v>257</v>
      </c>
      <c r="L47" s="75" t="s">
        <v>258</v>
      </c>
      <c r="M47" s="7" t="s">
        <v>27</v>
      </c>
      <c r="N47" s="10">
        <v>20</v>
      </c>
      <c r="O47" s="7">
        <v>9018</v>
      </c>
      <c r="P47" s="58">
        <v>7499000</v>
      </c>
      <c r="Q47" s="10">
        <v>149980000</v>
      </c>
      <c r="R47" s="16" t="s">
        <v>98</v>
      </c>
      <c r="S47" s="18" t="s">
        <v>98</v>
      </c>
      <c r="T47" s="17" t="s">
        <v>407</v>
      </c>
      <c r="U47" s="19" t="s">
        <v>264</v>
      </c>
      <c r="V47" s="84" t="s">
        <v>454</v>
      </c>
      <c r="W47" s="84" t="s">
        <v>454</v>
      </c>
      <c r="X47" s="84" t="s">
        <v>454</v>
      </c>
      <c r="Y47" s="84" t="s">
        <v>454</v>
      </c>
      <c r="Z47" s="86" t="s">
        <v>445</v>
      </c>
      <c r="AA47" s="84" t="s">
        <v>454</v>
      </c>
      <c r="AB47" s="84" t="s">
        <v>454</v>
      </c>
      <c r="AC47" s="84" t="s">
        <v>454</v>
      </c>
      <c r="AD47" s="84" t="s">
        <v>454</v>
      </c>
      <c r="AE47" s="84" t="s">
        <v>454</v>
      </c>
      <c r="AF47" s="84" t="s">
        <v>454</v>
      </c>
      <c r="AG47" s="86" t="s">
        <v>434</v>
      </c>
      <c r="AH47" s="88"/>
      <c r="AI47" s="122"/>
      <c r="AJ47" s="107"/>
      <c r="AK47" s="107"/>
      <c r="AL47" s="96" t="s">
        <v>434</v>
      </c>
    </row>
    <row r="48" spans="1:39" s="5" customFormat="1" ht="57.75" customHeight="1" x14ac:dyDescent="0.25">
      <c r="A48" s="6">
        <v>46</v>
      </c>
      <c r="B48" s="7" t="s">
        <v>251</v>
      </c>
      <c r="C48" s="7" t="str">
        <f t="shared" si="0"/>
        <v>PP2400076986VTVT Thanh Hoá</v>
      </c>
      <c r="D48" s="7" t="s">
        <v>254</v>
      </c>
      <c r="E48" s="11" t="s">
        <v>252</v>
      </c>
      <c r="F48" s="11" t="s">
        <v>347</v>
      </c>
      <c r="G48" s="30" t="s">
        <v>348</v>
      </c>
      <c r="H48" s="11" t="s">
        <v>349</v>
      </c>
      <c r="I48" s="13">
        <v>2023</v>
      </c>
      <c r="J48" s="7" t="s">
        <v>334</v>
      </c>
      <c r="K48" s="11" t="s">
        <v>350</v>
      </c>
      <c r="L48" s="11" t="s">
        <v>351</v>
      </c>
      <c r="M48" s="7" t="s">
        <v>27</v>
      </c>
      <c r="N48" s="10">
        <v>20</v>
      </c>
      <c r="O48" s="7">
        <v>90183990</v>
      </c>
      <c r="P48" s="58">
        <v>5982900</v>
      </c>
      <c r="Q48" s="10">
        <v>119658000</v>
      </c>
      <c r="R48" s="16" t="s">
        <v>98</v>
      </c>
      <c r="S48" s="18" t="s">
        <v>98</v>
      </c>
      <c r="T48" s="17" t="s">
        <v>406</v>
      </c>
      <c r="U48" s="19" t="s">
        <v>356</v>
      </c>
      <c r="V48" s="84" t="s">
        <v>454</v>
      </c>
      <c r="W48" s="84" t="s">
        <v>454</v>
      </c>
      <c r="X48" s="84" t="s">
        <v>454</v>
      </c>
      <c r="Y48" s="84" t="s">
        <v>454</v>
      </c>
      <c r="Z48" s="85" t="s">
        <v>445</v>
      </c>
      <c r="AA48" s="84" t="s">
        <v>454</v>
      </c>
      <c r="AB48" s="84" t="s">
        <v>454</v>
      </c>
      <c r="AC48" s="84"/>
      <c r="AD48" s="84" t="s">
        <v>454</v>
      </c>
      <c r="AE48" s="84" t="s">
        <v>454</v>
      </c>
      <c r="AF48" s="84" t="s">
        <v>454</v>
      </c>
      <c r="AG48" s="82" t="s">
        <v>490</v>
      </c>
      <c r="AH48" s="87" t="s">
        <v>508</v>
      </c>
      <c r="AI48" s="123" t="s">
        <v>490</v>
      </c>
      <c r="AJ48" s="106"/>
      <c r="AK48" s="106"/>
      <c r="AL48" s="97" t="s">
        <v>490</v>
      </c>
      <c r="AM48" s="87" t="s">
        <v>508</v>
      </c>
    </row>
    <row r="49" spans="1:39" s="5" customFormat="1" ht="39" hidden="1" customHeight="1" x14ac:dyDescent="0.25">
      <c r="A49" s="6">
        <v>47</v>
      </c>
      <c r="B49" s="7" t="s">
        <v>259</v>
      </c>
      <c r="C49" s="7" t="str">
        <f t="shared" si="0"/>
        <v>PP2400076987Kim Thông</v>
      </c>
      <c r="D49" s="7" t="s">
        <v>261</v>
      </c>
      <c r="E49" s="11" t="s">
        <v>178</v>
      </c>
      <c r="F49" s="11" t="s">
        <v>260</v>
      </c>
      <c r="G49" s="30" t="s">
        <v>262</v>
      </c>
      <c r="H49" s="11" t="s">
        <v>260</v>
      </c>
      <c r="I49" s="13">
        <v>2024</v>
      </c>
      <c r="J49" s="7" t="s">
        <v>256</v>
      </c>
      <c r="K49" s="11" t="s">
        <v>257</v>
      </c>
      <c r="L49" s="11" t="s">
        <v>263</v>
      </c>
      <c r="M49" s="7" t="s">
        <v>27</v>
      </c>
      <c r="N49" s="10">
        <v>20</v>
      </c>
      <c r="O49" s="7">
        <v>9018</v>
      </c>
      <c r="P49" s="58">
        <v>7200000</v>
      </c>
      <c r="Q49" s="10">
        <v>144000000</v>
      </c>
      <c r="R49" s="16" t="s">
        <v>98</v>
      </c>
      <c r="S49" s="18" t="s">
        <v>98</v>
      </c>
      <c r="T49" s="17" t="s">
        <v>407</v>
      </c>
      <c r="U49" s="19" t="s">
        <v>264</v>
      </c>
      <c r="V49" s="84" t="s">
        <v>454</v>
      </c>
      <c r="W49" s="84" t="s">
        <v>454</v>
      </c>
      <c r="X49" s="84" t="s">
        <v>454</v>
      </c>
      <c r="Y49" s="84" t="s">
        <v>454</v>
      </c>
      <c r="Z49" s="86" t="s">
        <v>445</v>
      </c>
      <c r="AA49" s="84" t="s">
        <v>454</v>
      </c>
      <c r="AB49" s="84" t="s">
        <v>454</v>
      </c>
      <c r="AC49" s="84" t="s">
        <v>454</v>
      </c>
      <c r="AD49" s="84" t="s">
        <v>454</v>
      </c>
      <c r="AE49" s="84" t="s">
        <v>454</v>
      </c>
      <c r="AF49" s="84" t="s">
        <v>454</v>
      </c>
      <c r="AG49" s="86" t="s">
        <v>434</v>
      </c>
      <c r="AH49" s="82"/>
      <c r="AI49" s="118"/>
      <c r="AJ49" s="104"/>
      <c r="AK49" s="104"/>
      <c r="AL49" s="96" t="s">
        <v>434</v>
      </c>
    </row>
    <row r="50" spans="1:39" s="5" customFormat="1" ht="80.25" customHeight="1" x14ac:dyDescent="0.25">
      <c r="A50" s="2">
        <v>48</v>
      </c>
      <c r="B50" s="7" t="s">
        <v>259</v>
      </c>
      <c r="C50" s="7" t="str">
        <f t="shared" si="0"/>
        <v>PP2400076987VTVT Thanh Hoá</v>
      </c>
      <c r="D50" s="7" t="s">
        <v>261</v>
      </c>
      <c r="E50" s="11" t="s">
        <v>178</v>
      </c>
      <c r="F50" s="11" t="s">
        <v>343</v>
      </c>
      <c r="G50" s="30" t="s">
        <v>344</v>
      </c>
      <c r="H50" s="11" t="s">
        <v>345</v>
      </c>
      <c r="I50" s="13">
        <v>2023</v>
      </c>
      <c r="J50" s="7" t="s">
        <v>334</v>
      </c>
      <c r="K50" s="11" t="s">
        <v>335</v>
      </c>
      <c r="L50" s="75" t="s">
        <v>352</v>
      </c>
      <c r="M50" s="7" t="s">
        <v>27</v>
      </c>
      <c r="N50" s="10">
        <v>20</v>
      </c>
      <c r="O50" s="7">
        <v>90183990</v>
      </c>
      <c r="P50" s="58">
        <v>6612900</v>
      </c>
      <c r="Q50" s="10">
        <v>132258000</v>
      </c>
      <c r="R50" s="16" t="s">
        <v>98</v>
      </c>
      <c r="S50" s="18" t="s">
        <v>98</v>
      </c>
      <c r="T50" s="17" t="s">
        <v>406</v>
      </c>
      <c r="U50" s="19" t="s">
        <v>356</v>
      </c>
      <c r="V50" s="84" t="s">
        <v>454</v>
      </c>
      <c r="W50" s="84" t="s">
        <v>454</v>
      </c>
      <c r="X50" s="84" t="s">
        <v>454</v>
      </c>
      <c r="Y50" s="84" t="s">
        <v>454</v>
      </c>
      <c r="Z50" s="86" t="s">
        <v>445</v>
      </c>
      <c r="AA50" s="84" t="s">
        <v>454</v>
      </c>
      <c r="AB50" s="84" t="s">
        <v>454</v>
      </c>
      <c r="AC50" s="86"/>
      <c r="AD50" s="84" t="s">
        <v>454</v>
      </c>
      <c r="AE50" s="84" t="s">
        <v>454</v>
      </c>
      <c r="AF50" s="84" t="s">
        <v>454</v>
      </c>
      <c r="AG50" s="82" t="s">
        <v>490</v>
      </c>
      <c r="AH50" s="89" t="s">
        <v>507</v>
      </c>
      <c r="AI50" s="124" t="s">
        <v>490</v>
      </c>
      <c r="AJ50" s="108"/>
      <c r="AK50" s="108"/>
      <c r="AL50" s="97" t="s">
        <v>490</v>
      </c>
      <c r="AM50" s="89" t="s">
        <v>507</v>
      </c>
    </row>
    <row r="51" spans="1:39" s="5" customFormat="1" ht="39" hidden="1" customHeight="1" x14ac:dyDescent="0.25">
      <c r="A51" s="6">
        <v>49</v>
      </c>
      <c r="B51" s="7" t="s">
        <v>179</v>
      </c>
      <c r="C51" s="7" t="str">
        <f t="shared" si="0"/>
        <v>PP2400076988Thống Nhất</v>
      </c>
      <c r="D51" s="7" t="s">
        <v>177</v>
      </c>
      <c r="E51" s="11" t="s">
        <v>178</v>
      </c>
      <c r="F51" s="11" t="s">
        <v>175</v>
      </c>
      <c r="G51" s="30" t="s">
        <v>176</v>
      </c>
      <c r="H51" s="11" t="s">
        <v>175</v>
      </c>
      <c r="I51" s="13" t="s">
        <v>105</v>
      </c>
      <c r="J51" s="7" t="s">
        <v>168</v>
      </c>
      <c r="K51" s="11" t="s">
        <v>167</v>
      </c>
      <c r="L51" s="11" t="s">
        <v>174</v>
      </c>
      <c r="M51" s="7" t="s">
        <v>27</v>
      </c>
      <c r="N51" s="10">
        <v>20</v>
      </c>
      <c r="O51" s="7">
        <v>9018</v>
      </c>
      <c r="P51" s="58">
        <v>5900000</v>
      </c>
      <c r="Q51" s="10">
        <v>118000000</v>
      </c>
      <c r="R51" s="16" t="s">
        <v>98</v>
      </c>
      <c r="S51" s="18" t="s">
        <v>98</v>
      </c>
      <c r="T51" s="17" t="s">
        <v>410</v>
      </c>
      <c r="U51" s="19" t="s">
        <v>186</v>
      </c>
      <c r="V51" s="84" t="s">
        <v>454</v>
      </c>
      <c r="W51" s="84" t="s">
        <v>454</v>
      </c>
      <c r="X51" s="84" t="s">
        <v>454</v>
      </c>
      <c r="Y51" s="84" t="s">
        <v>454</v>
      </c>
      <c r="Z51" s="86" t="s">
        <v>445</v>
      </c>
      <c r="AA51" s="86" t="s">
        <v>454</v>
      </c>
      <c r="AB51" s="86" t="s">
        <v>454</v>
      </c>
      <c r="AC51" s="86" t="s">
        <v>454</v>
      </c>
      <c r="AD51" s="86" t="s">
        <v>454</v>
      </c>
      <c r="AE51" s="86" t="s">
        <v>454</v>
      </c>
      <c r="AF51" s="86" t="s">
        <v>454</v>
      </c>
      <c r="AG51" s="86" t="s">
        <v>434</v>
      </c>
      <c r="AH51" s="82"/>
      <c r="AI51" s="118"/>
      <c r="AJ51" s="104"/>
      <c r="AK51" s="104"/>
      <c r="AL51" s="96" t="s">
        <v>434</v>
      </c>
    </row>
    <row r="52" spans="1:39" s="5" customFormat="1" ht="39" hidden="1" customHeight="1" x14ac:dyDescent="0.25">
      <c r="A52" s="6">
        <v>50</v>
      </c>
      <c r="B52" s="7" t="s">
        <v>137</v>
      </c>
      <c r="C52" s="7" t="str">
        <f t="shared" si="0"/>
        <v>PP2400076989Thăng Long</v>
      </c>
      <c r="D52" s="7" t="s">
        <v>140</v>
      </c>
      <c r="E52" s="11" t="s">
        <v>138</v>
      </c>
      <c r="F52" s="11" t="s">
        <v>139</v>
      </c>
      <c r="G52" s="30" t="s">
        <v>141</v>
      </c>
      <c r="H52" s="11" t="s">
        <v>142</v>
      </c>
      <c r="I52" s="13" t="s">
        <v>134</v>
      </c>
      <c r="J52" s="7" t="s">
        <v>143</v>
      </c>
      <c r="K52" s="11" t="s">
        <v>144</v>
      </c>
      <c r="L52" s="11" t="s">
        <v>145</v>
      </c>
      <c r="M52" s="7" t="s">
        <v>27</v>
      </c>
      <c r="N52" s="10">
        <v>100</v>
      </c>
      <c r="O52" s="7" t="s">
        <v>109</v>
      </c>
      <c r="P52" s="58">
        <v>2300000</v>
      </c>
      <c r="Q52" s="10">
        <v>230000000</v>
      </c>
      <c r="R52" s="16" t="s">
        <v>98</v>
      </c>
      <c r="S52" s="18" t="s">
        <v>98</v>
      </c>
      <c r="T52" s="17" t="s">
        <v>412</v>
      </c>
      <c r="U52" s="19" t="s">
        <v>153</v>
      </c>
      <c r="V52" s="84" t="s">
        <v>454</v>
      </c>
      <c r="W52" s="84" t="s">
        <v>454</v>
      </c>
      <c r="X52" s="84" t="s">
        <v>454</v>
      </c>
      <c r="Y52" s="84" t="s">
        <v>454</v>
      </c>
      <c r="Z52" s="84" t="s">
        <v>445</v>
      </c>
      <c r="AA52" s="84" t="s">
        <v>454</v>
      </c>
      <c r="AB52" s="84" t="s">
        <v>454</v>
      </c>
      <c r="AC52" s="84" t="s">
        <v>454</v>
      </c>
      <c r="AD52" s="86" t="s">
        <v>454</v>
      </c>
      <c r="AE52" s="86" t="s">
        <v>454</v>
      </c>
      <c r="AF52" s="86" t="s">
        <v>454</v>
      </c>
      <c r="AG52" s="86" t="s">
        <v>434</v>
      </c>
      <c r="AH52" s="82"/>
      <c r="AI52" s="118"/>
      <c r="AJ52" s="104"/>
      <c r="AK52" s="104"/>
      <c r="AL52" s="96" t="s">
        <v>434</v>
      </c>
    </row>
    <row r="53" spans="1:39" s="5" customFormat="1" ht="134.25" hidden="1" customHeight="1" x14ac:dyDescent="0.25">
      <c r="A53" s="2">
        <v>51</v>
      </c>
      <c r="B53" s="7" t="s">
        <v>228</v>
      </c>
      <c r="C53" s="7" t="str">
        <f t="shared" si="0"/>
        <v>PP2400076990Cổng Vàng</v>
      </c>
      <c r="D53" s="7" t="s">
        <v>231</v>
      </c>
      <c r="E53" s="11" t="s">
        <v>229</v>
      </c>
      <c r="F53" s="11" t="s">
        <v>230</v>
      </c>
      <c r="G53" s="30" t="s">
        <v>232</v>
      </c>
      <c r="H53" s="11" t="s">
        <v>233</v>
      </c>
      <c r="I53" s="13">
        <v>2024</v>
      </c>
      <c r="J53" s="7" t="s">
        <v>226</v>
      </c>
      <c r="K53" s="11" t="s">
        <v>227</v>
      </c>
      <c r="L53" s="11" t="s">
        <v>234</v>
      </c>
      <c r="M53" s="7" t="s">
        <v>27</v>
      </c>
      <c r="N53" s="10">
        <v>20</v>
      </c>
      <c r="O53" s="7">
        <v>9018</v>
      </c>
      <c r="P53" s="58">
        <v>7990000</v>
      </c>
      <c r="Q53" s="10">
        <v>159800000</v>
      </c>
      <c r="R53" s="16" t="s">
        <v>98</v>
      </c>
      <c r="S53" s="18" t="s">
        <v>98</v>
      </c>
      <c r="T53" s="17" t="s">
        <v>408</v>
      </c>
      <c r="U53" s="19" t="s">
        <v>235</v>
      </c>
      <c r="V53" s="84" t="s">
        <v>454</v>
      </c>
      <c r="W53" s="84" t="s">
        <v>454</v>
      </c>
      <c r="X53" s="84" t="s">
        <v>454</v>
      </c>
      <c r="Y53" s="84" t="s">
        <v>454</v>
      </c>
      <c r="Z53" s="86" t="s">
        <v>445</v>
      </c>
      <c r="AA53" s="84" t="s">
        <v>454</v>
      </c>
      <c r="AB53" s="84" t="s">
        <v>454</v>
      </c>
      <c r="AC53" s="86"/>
      <c r="AD53" s="84" t="s">
        <v>454</v>
      </c>
      <c r="AE53" s="84" t="s">
        <v>454</v>
      </c>
      <c r="AF53" s="84" t="s">
        <v>454</v>
      </c>
      <c r="AG53" s="82" t="s">
        <v>459</v>
      </c>
      <c r="AH53" s="76" t="s">
        <v>456</v>
      </c>
      <c r="AI53" s="125" t="s">
        <v>510</v>
      </c>
      <c r="AJ53" s="109"/>
      <c r="AK53" s="105" t="s">
        <v>453</v>
      </c>
      <c r="AL53" s="105" t="s">
        <v>434</v>
      </c>
    </row>
    <row r="54" spans="1:39" s="5" customFormat="1" ht="409.5" customHeight="1" x14ac:dyDescent="0.25">
      <c r="A54" s="6">
        <v>52</v>
      </c>
      <c r="B54" s="7" t="s">
        <v>228</v>
      </c>
      <c r="C54" s="7" t="str">
        <f t="shared" si="0"/>
        <v>PP2400076990VTVT Thanh Hoá</v>
      </c>
      <c r="D54" s="7" t="s">
        <v>231</v>
      </c>
      <c r="E54" s="11" t="s">
        <v>229</v>
      </c>
      <c r="F54" s="11" t="s">
        <v>353</v>
      </c>
      <c r="G54" s="30" t="s">
        <v>348</v>
      </c>
      <c r="H54" s="11" t="s">
        <v>354</v>
      </c>
      <c r="I54" s="13">
        <v>2023</v>
      </c>
      <c r="J54" s="7" t="s">
        <v>334</v>
      </c>
      <c r="K54" s="11" t="s">
        <v>335</v>
      </c>
      <c r="L54" s="11" t="s">
        <v>355</v>
      </c>
      <c r="M54" s="7" t="s">
        <v>27</v>
      </c>
      <c r="N54" s="10">
        <v>20</v>
      </c>
      <c r="O54" s="7">
        <v>90183990</v>
      </c>
      <c r="P54" s="58">
        <v>6930000</v>
      </c>
      <c r="Q54" s="10">
        <v>138600000</v>
      </c>
      <c r="R54" s="16" t="s">
        <v>98</v>
      </c>
      <c r="S54" s="18" t="s">
        <v>98</v>
      </c>
      <c r="T54" s="17" t="s">
        <v>406</v>
      </c>
      <c r="U54" s="19" t="s">
        <v>356</v>
      </c>
      <c r="V54" s="84" t="s">
        <v>454</v>
      </c>
      <c r="W54" s="84" t="s">
        <v>454</v>
      </c>
      <c r="X54" s="84" t="s">
        <v>454</v>
      </c>
      <c r="Y54" s="84" t="s">
        <v>454</v>
      </c>
      <c r="Z54" s="86" t="s">
        <v>445</v>
      </c>
      <c r="AA54" s="84" t="s">
        <v>454</v>
      </c>
      <c r="AB54" s="84" t="s">
        <v>454</v>
      </c>
      <c r="AC54" s="86"/>
      <c r="AD54" s="84" t="s">
        <v>454</v>
      </c>
      <c r="AE54" s="84" t="s">
        <v>454</v>
      </c>
      <c r="AF54" s="84" t="s">
        <v>454</v>
      </c>
      <c r="AG54" s="82" t="s">
        <v>490</v>
      </c>
      <c r="AH54" s="89" t="s">
        <v>489</v>
      </c>
      <c r="AI54" s="124" t="s">
        <v>490</v>
      </c>
      <c r="AJ54" s="108"/>
      <c r="AK54" s="108"/>
      <c r="AL54" s="97" t="s">
        <v>490</v>
      </c>
      <c r="AM54" s="89" t="s">
        <v>489</v>
      </c>
    </row>
    <row r="55" spans="1:39" s="5" customFormat="1" ht="39" hidden="1" customHeight="1" x14ac:dyDescent="0.25">
      <c r="A55" s="6">
        <v>53</v>
      </c>
      <c r="B55" s="7" t="s">
        <v>173</v>
      </c>
      <c r="C55" s="7" t="str">
        <f t="shared" si="0"/>
        <v>PP2400076991Thống Nhất</v>
      </c>
      <c r="D55" s="7" t="s">
        <v>171</v>
      </c>
      <c r="E55" s="11" t="s">
        <v>172</v>
      </c>
      <c r="F55" s="11" t="s">
        <v>169</v>
      </c>
      <c r="G55" s="30" t="s">
        <v>170</v>
      </c>
      <c r="H55" s="11" t="s">
        <v>169</v>
      </c>
      <c r="I55" s="13" t="s">
        <v>105</v>
      </c>
      <c r="J55" s="7" t="s">
        <v>168</v>
      </c>
      <c r="K55" s="11" t="s">
        <v>167</v>
      </c>
      <c r="L55" s="11" t="s">
        <v>166</v>
      </c>
      <c r="M55" s="7" t="s">
        <v>27</v>
      </c>
      <c r="N55" s="10">
        <v>20</v>
      </c>
      <c r="O55" s="7">
        <v>9018</v>
      </c>
      <c r="P55" s="58">
        <v>8189000</v>
      </c>
      <c r="Q55" s="10">
        <v>163780000</v>
      </c>
      <c r="R55" s="16" t="s">
        <v>98</v>
      </c>
      <c r="S55" s="18" t="s">
        <v>98</v>
      </c>
      <c r="T55" s="17" t="s">
        <v>410</v>
      </c>
      <c r="U55" s="19" t="s">
        <v>186</v>
      </c>
      <c r="V55" s="84" t="s">
        <v>454</v>
      </c>
      <c r="W55" s="84" t="s">
        <v>454</v>
      </c>
      <c r="X55" s="84" t="s">
        <v>454</v>
      </c>
      <c r="Y55" s="84" t="s">
        <v>454</v>
      </c>
      <c r="Z55" s="86" t="s">
        <v>445</v>
      </c>
      <c r="AA55" s="86" t="s">
        <v>454</v>
      </c>
      <c r="AB55" s="86" t="s">
        <v>454</v>
      </c>
      <c r="AC55" s="86" t="s">
        <v>454</v>
      </c>
      <c r="AD55" s="86" t="s">
        <v>454</v>
      </c>
      <c r="AE55" s="86" t="s">
        <v>454</v>
      </c>
      <c r="AF55" s="86" t="s">
        <v>454</v>
      </c>
      <c r="AG55" s="86" t="s">
        <v>434</v>
      </c>
      <c r="AH55" s="82"/>
      <c r="AI55" s="118"/>
      <c r="AJ55" s="104"/>
      <c r="AK55" s="104"/>
      <c r="AL55" s="96" t="s">
        <v>434</v>
      </c>
    </row>
    <row r="56" spans="1:39" s="5" customFormat="1" ht="39" hidden="1" customHeight="1" x14ac:dyDescent="0.25">
      <c r="A56" s="2">
        <v>54</v>
      </c>
      <c r="B56" s="7" t="s">
        <v>99</v>
      </c>
      <c r="C56" s="7" t="str">
        <f t="shared" si="0"/>
        <v>PP2400076992KTA</v>
      </c>
      <c r="D56" s="7" t="s">
        <v>102</v>
      </c>
      <c r="E56" s="11" t="s">
        <v>100</v>
      </c>
      <c r="F56" s="11" t="s">
        <v>101</v>
      </c>
      <c r="G56" s="30" t="s">
        <v>103</v>
      </c>
      <c r="H56" s="11" t="s">
        <v>104</v>
      </c>
      <c r="I56" s="13" t="s">
        <v>105</v>
      </c>
      <c r="J56" s="7" t="s">
        <v>106</v>
      </c>
      <c r="K56" s="11" t="s">
        <v>107</v>
      </c>
      <c r="L56" s="11" t="s">
        <v>108</v>
      </c>
      <c r="M56" s="7" t="s">
        <v>27</v>
      </c>
      <c r="N56" s="10">
        <v>20</v>
      </c>
      <c r="O56" s="7" t="s">
        <v>109</v>
      </c>
      <c r="P56" s="58">
        <v>7200000</v>
      </c>
      <c r="Q56" s="10">
        <v>144000000</v>
      </c>
      <c r="R56" s="16" t="s">
        <v>98</v>
      </c>
      <c r="S56" s="18" t="s">
        <v>98</v>
      </c>
      <c r="T56" s="17" t="s">
        <v>415</v>
      </c>
      <c r="U56" s="19" t="s">
        <v>110</v>
      </c>
      <c r="V56" s="86" t="s">
        <v>454</v>
      </c>
      <c r="W56" s="86" t="s">
        <v>454</v>
      </c>
      <c r="X56" s="86" t="s">
        <v>454</v>
      </c>
      <c r="Y56" s="86" t="s">
        <v>454</v>
      </c>
      <c r="Z56" s="86" t="s">
        <v>445</v>
      </c>
      <c r="AA56" s="86" t="s">
        <v>454</v>
      </c>
      <c r="AB56" s="86" t="s">
        <v>454</v>
      </c>
      <c r="AC56" s="86" t="s">
        <v>454</v>
      </c>
      <c r="AD56" s="86" t="s">
        <v>454</v>
      </c>
      <c r="AE56" s="86" t="s">
        <v>454</v>
      </c>
      <c r="AF56" s="86" t="s">
        <v>454</v>
      </c>
      <c r="AG56" s="86" t="s">
        <v>434</v>
      </c>
      <c r="AH56" s="82"/>
      <c r="AI56" s="118"/>
      <c r="AJ56" s="104"/>
      <c r="AK56" s="104"/>
      <c r="AL56" s="96" t="s">
        <v>434</v>
      </c>
    </row>
    <row r="57" spans="1:39" ht="39" hidden="1" customHeight="1" x14ac:dyDescent="0.25">
      <c r="A57" s="6">
        <v>55</v>
      </c>
      <c r="B57" s="7" t="s">
        <v>146</v>
      </c>
      <c r="C57" s="7" t="str">
        <f t="shared" si="0"/>
        <v>PP2400076993Thăng Long</v>
      </c>
      <c r="D57" s="7" t="s">
        <v>149</v>
      </c>
      <c r="E57" s="11" t="s">
        <v>147</v>
      </c>
      <c r="F57" s="11" t="s">
        <v>148</v>
      </c>
      <c r="G57" s="30" t="s">
        <v>150</v>
      </c>
      <c r="H57" s="11" t="s">
        <v>151</v>
      </c>
      <c r="I57" s="13" t="s">
        <v>134</v>
      </c>
      <c r="J57" s="7" t="s">
        <v>24</v>
      </c>
      <c r="K57" s="11" t="s">
        <v>135</v>
      </c>
      <c r="L57" s="11" t="s">
        <v>152</v>
      </c>
      <c r="M57" s="7" t="s">
        <v>27</v>
      </c>
      <c r="N57" s="10">
        <v>50</v>
      </c>
      <c r="O57" s="7" t="s">
        <v>109</v>
      </c>
      <c r="P57" s="58">
        <v>588000</v>
      </c>
      <c r="Q57" s="10">
        <v>29400000</v>
      </c>
      <c r="R57" s="48" t="s">
        <v>98</v>
      </c>
      <c r="S57" s="47" t="s">
        <v>98</v>
      </c>
      <c r="T57" s="49" t="s">
        <v>412</v>
      </c>
      <c r="U57" s="51" t="s">
        <v>153</v>
      </c>
      <c r="V57" s="84" t="s">
        <v>454</v>
      </c>
      <c r="W57" s="84" t="s">
        <v>454</v>
      </c>
      <c r="X57" s="84" t="s">
        <v>454</v>
      </c>
      <c r="Y57" s="86" t="s">
        <v>454</v>
      </c>
      <c r="Z57" s="84" t="s">
        <v>445</v>
      </c>
      <c r="AA57" s="84" t="s">
        <v>454</v>
      </c>
      <c r="AB57" s="84" t="s">
        <v>454</v>
      </c>
      <c r="AC57" s="84" t="s">
        <v>454</v>
      </c>
      <c r="AD57" s="84" t="s">
        <v>454</v>
      </c>
      <c r="AE57" s="84" t="s">
        <v>454</v>
      </c>
      <c r="AF57" s="84" t="s">
        <v>454</v>
      </c>
      <c r="AG57" s="86" t="s">
        <v>434</v>
      </c>
      <c r="AH57" s="82"/>
      <c r="AI57" s="118"/>
      <c r="AJ57" s="104"/>
      <c r="AK57" s="104"/>
      <c r="AL57" s="96" t="s">
        <v>434</v>
      </c>
    </row>
  </sheetData>
  <autoFilter ref="A2:AM57" xr:uid="{00000000-0001-0000-0100-000000000000}">
    <filterColumn colId="37">
      <filters>
        <filter val="Loại"/>
      </filters>
    </filterColumn>
  </autoFilter>
  <sortState xmlns:xlrd2="http://schemas.microsoft.com/office/spreadsheetml/2017/richdata2" ref="B3:U57">
    <sortCondition ref="B3:B57"/>
  </sortState>
  <mergeCells count="1">
    <mergeCell ref="AJ15:AJ16"/>
  </mergeCells>
  <phoneticPr fontId="15" type="noConversion"/>
  <conditionalFormatting sqref="B1:B1048576">
    <cfRule type="duplicateValues" dxfId="143" priority="1"/>
  </conditionalFormatting>
  <dataValidations count="2">
    <dataValidation type="whole" showErrorMessage="1" errorTitle="Lưu ý" error="Nhập số nguyên lớn hơn 0 và nhỏ hơn 999,999,999,999,999" promptTitle="Lưu ý" prompt="Nhập số nguyên lớn hơn 0 và nhỏ hơn 999,999,999,999,999" sqref="P20:P57 P3:P17 AF31:AF33 AF28" xr:uid="{00000000-0002-0000-0100-000000000000}">
      <formula1>0</formula1>
      <formula2>999999999999999</formula2>
    </dataValidation>
    <dataValidation type="list" allowBlank="1" showInputMessage="1" showErrorMessage="1" sqref="AG35:AG37" xr:uid="{336E6EF6-3007-455C-8D94-3589EA890950}">
      <formula1>#REF!</formula1>
    </dataValidation>
  </dataValidations>
  <pageMargins left="0.7" right="0.7" top="0.75" bottom="0.75" header="0.3" footer="0.3"/>
  <pageSetup orientation="portrait" horizontalDpi="4294967295" verticalDpi="4294967295"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9A9A2-B67F-4320-98A8-91714CF8DC69}">
  <dimension ref="A1:Q327"/>
  <sheetViews>
    <sheetView tabSelected="1" workbookViewId="0">
      <selection activeCell="M8" sqref="M8"/>
    </sheetView>
  </sheetViews>
  <sheetFormatPr defaultRowHeight="14.25" x14ac:dyDescent="0.2"/>
  <cols>
    <col min="1" max="1" width="4" style="144" customWidth="1"/>
    <col min="2" max="2" width="6.375" style="144" customWidth="1"/>
    <col min="3" max="3" width="6" style="144" customWidth="1"/>
    <col min="4" max="4" width="10.125" style="144" customWidth="1"/>
    <col min="5" max="5" width="9.5" style="144" customWidth="1"/>
    <col min="6" max="6" width="12.75" style="144" customWidth="1"/>
    <col min="7" max="8" width="7" style="144" customWidth="1"/>
    <col min="9" max="9" width="7.625" style="144" customWidth="1"/>
    <col min="10" max="10" width="7.75" style="144" customWidth="1"/>
    <col min="11" max="11" width="6.125" style="144" customWidth="1"/>
    <col min="12" max="12" width="7.875" style="144" customWidth="1"/>
    <col min="13" max="13" width="4.375" style="144" customWidth="1"/>
    <col min="14" max="14" width="9.25" style="144" customWidth="1"/>
    <col min="15" max="15" width="12" style="144" customWidth="1"/>
    <col min="16" max="16" width="6.375" style="144" customWidth="1"/>
    <col min="17" max="17" width="7.75" style="144" customWidth="1"/>
    <col min="18" max="16384" width="9" style="144"/>
  </cols>
  <sheetData>
    <row r="1" spans="1:17" ht="16.5" x14ac:dyDescent="0.2">
      <c r="A1" s="171" t="s">
        <v>2499</v>
      </c>
      <c r="B1" s="171"/>
      <c r="C1" s="171"/>
      <c r="D1" s="171"/>
      <c r="E1" s="171"/>
      <c r="F1" s="171"/>
      <c r="G1" s="171"/>
      <c r="H1" s="171"/>
      <c r="I1" s="171"/>
      <c r="J1" s="171"/>
      <c r="K1" s="171"/>
      <c r="L1" s="171"/>
      <c r="M1" s="171"/>
      <c r="N1" s="171"/>
      <c r="O1" s="171"/>
      <c r="P1" s="171"/>
      <c r="Q1" s="171"/>
    </row>
    <row r="2" spans="1:17" ht="16.5" x14ac:dyDescent="0.2">
      <c r="A2" s="171" t="s">
        <v>531</v>
      </c>
      <c r="B2" s="171"/>
      <c r="C2" s="171"/>
      <c r="D2" s="171"/>
      <c r="E2" s="171"/>
      <c r="F2" s="171"/>
      <c r="G2" s="171"/>
      <c r="H2" s="171"/>
      <c r="I2" s="171"/>
      <c r="J2" s="171"/>
      <c r="K2" s="171"/>
      <c r="L2" s="171"/>
      <c r="M2" s="171"/>
      <c r="N2" s="171"/>
      <c r="O2" s="171"/>
      <c r="P2" s="171"/>
      <c r="Q2" s="171"/>
    </row>
    <row r="3" spans="1:17" s="152" customFormat="1" ht="15.75" x14ac:dyDescent="0.2">
      <c r="A3" s="172" t="s">
        <v>2498</v>
      </c>
      <c r="B3" s="172"/>
      <c r="C3" s="172"/>
      <c r="D3" s="172"/>
      <c r="E3" s="172"/>
      <c r="F3" s="172"/>
      <c r="G3" s="172"/>
      <c r="H3" s="172"/>
      <c r="I3" s="172"/>
      <c r="J3" s="172"/>
      <c r="K3" s="172"/>
      <c r="L3" s="172"/>
      <c r="M3" s="172"/>
      <c r="N3" s="172"/>
      <c r="O3" s="172"/>
      <c r="P3" s="172"/>
      <c r="Q3" s="172"/>
    </row>
    <row r="7" spans="1:17" ht="52.5" x14ac:dyDescent="0.2">
      <c r="A7" s="147" t="s">
        <v>0</v>
      </c>
      <c r="B7" s="145" t="s">
        <v>2</v>
      </c>
      <c r="C7" s="145" t="s">
        <v>5</v>
      </c>
      <c r="D7" s="145" t="s">
        <v>3</v>
      </c>
      <c r="E7" s="145" t="s">
        <v>522</v>
      </c>
      <c r="F7" s="145" t="s">
        <v>2459</v>
      </c>
      <c r="G7" s="145" t="s">
        <v>6</v>
      </c>
      <c r="H7" s="145" t="s">
        <v>7</v>
      </c>
      <c r="I7" s="145" t="s">
        <v>9</v>
      </c>
      <c r="J7" s="145" t="s">
        <v>10</v>
      </c>
      <c r="K7" s="145" t="s">
        <v>2461</v>
      </c>
      <c r="L7" s="150" t="s">
        <v>427</v>
      </c>
      <c r="M7" s="145" t="s">
        <v>12</v>
      </c>
      <c r="N7" s="146" t="s">
        <v>520</v>
      </c>
      <c r="O7" s="146" t="s">
        <v>521</v>
      </c>
      <c r="P7" s="146" t="s">
        <v>2460</v>
      </c>
      <c r="Q7" s="145" t="s">
        <v>80</v>
      </c>
    </row>
    <row r="8" spans="1:17" x14ac:dyDescent="0.2">
      <c r="A8" s="147"/>
      <c r="B8" s="145"/>
      <c r="C8" s="145"/>
      <c r="D8" s="161" t="s">
        <v>2476</v>
      </c>
      <c r="E8" s="145"/>
      <c r="F8" s="145"/>
      <c r="G8" s="145"/>
      <c r="H8" s="145"/>
      <c r="I8" s="145"/>
      <c r="J8" s="145"/>
      <c r="K8" s="145"/>
      <c r="L8" s="150"/>
      <c r="M8" s="145"/>
      <c r="N8" s="146"/>
      <c r="O8" s="146"/>
      <c r="P8" s="146"/>
      <c r="Q8" s="145"/>
    </row>
    <row r="9" spans="1:17" ht="99.75" customHeight="1" x14ac:dyDescent="0.2">
      <c r="A9" s="147">
        <v>1</v>
      </c>
      <c r="B9" s="147" t="s">
        <v>532</v>
      </c>
      <c r="C9" s="147" t="s">
        <v>537</v>
      </c>
      <c r="D9" s="147" t="s">
        <v>533</v>
      </c>
      <c r="E9" s="147" t="s">
        <v>536</v>
      </c>
      <c r="F9" s="147" t="s">
        <v>534</v>
      </c>
      <c r="G9" s="147" t="s">
        <v>538</v>
      </c>
      <c r="H9" s="147" t="s">
        <v>538</v>
      </c>
      <c r="I9" s="147" t="s">
        <v>539</v>
      </c>
      <c r="J9" s="147" t="s">
        <v>539</v>
      </c>
      <c r="K9" s="147" t="str">
        <f>VLOOKUP(E9,'[1]Mẫu số 25- gói thầu số 5-HC'!I$21:K$208,3,0)</f>
        <v>2 x 2000 mL</v>
      </c>
      <c r="L9" s="148">
        <v>24000</v>
      </c>
      <c r="M9" s="147" t="s">
        <v>535</v>
      </c>
      <c r="N9" s="158">
        <v>462</v>
      </c>
      <c r="O9" s="158">
        <f>L9*N9</f>
        <v>11088000</v>
      </c>
      <c r="P9" s="142" t="s">
        <v>406</v>
      </c>
      <c r="Q9" s="147" t="s">
        <v>540</v>
      </c>
    </row>
    <row r="10" spans="1:17" ht="99.75" customHeight="1" x14ac:dyDescent="0.2">
      <c r="A10" s="147">
        <v>2</v>
      </c>
      <c r="B10" s="147" t="s">
        <v>541</v>
      </c>
      <c r="C10" s="147" t="s">
        <v>545</v>
      </c>
      <c r="D10" s="147" t="s">
        <v>542</v>
      </c>
      <c r="E10" s="147" t="s">
        <v>544</v>
      </c>
      <c r="F10" s="147" t="s">
        <v>543</v>
      </c>
      <c r="G10" s="147" t="s">
        <v>546</v>
      </c>
      <c r="H10" s="147" t="s">
        <v>546</v>
      </c>
      <c r="I10" s="147" t="s">
        <v>539</v>
      </c>
      <c r="J10" s="147" t="s">
        <v>539</v>
      </c>
      <c r="K10" s="147" t="str">
        <f>VLOOKUP(E10,'[1]Mẫu số 25- gói thầu số 5-HC'!I$21:K$208,3,0)</f>
        <v>5 x 1 mL</v>
      </c>
      <c r="L10" s="148">
        <v>5</v>
      </c>
      <c r="M10" s="147" t="s">
        <v>535</v>
      </c>
      <c r="N10" s="158">
        <v>430100</v>
      </c>
      <c r="O10" s="158">
        <f t="shared" ref="O10:O74" si="0">L10*N10</f>
        <v>2150500</v>
      </c>
      <c r="P10" s="142" t="s">
        <v>406</v>
      </c>
      <c r="Q10" s="147" t="s">
        <v>540</v>
      </c>
    </row>
    <row r="11" spans="1:17" ht="99.75" customHeight="1" x14ac:dyDescent="0.2">
      <c r="A11" s="147">
        <v>3</v>
      </c>
      <c r="B11" s="147" t="s">
        <v>547</v>
      </c>
      <c r="C11" s="147" t="s">
        <v>551</v>
      </c>
      <c r="D11" s="147" t="s">
        <v>548</v>
      </c>
      <c r="E11" s="147" t="s">
        <v>550</v>
      </c>
      <c r="F11" s="147" t="s">
        <v>549</v>
      </c>
      <c r="G11" s="147" t="s">
        <v>552</v>
      </c>
      <c r="H11" s="147" t="s">
        <v>552</v>
      </c>
      <c r="I11" s="147" t="s">
        <v>539</v>
      </c>
      <c r="J11" s="147" t="s">
        <v>539</v>
      </c>
      <c r="K11" s="147" t="str">
        <f>VLOOKUP(E11,'[1]Mẫu số 25- gói thầu số 5-HC'!I$21:K$208,3,0)</f>
        <v>2 x 4 mL</v>
      </c>
      <c r="L11" s="148">
        <v>8</v>
      </c>
      <c r="M11" s="147" t="s">
        <v>535</v>
      </c>
      <c r="N11" s="158">
        <v>175800</v>
      </c>
      <c r="O11" s="158">
        <f t="shared" si="0"/>
        <v>1406400</v>
      </c>
      <c r="P11" s="142" t="s">
        <v>406</v>
      </c>
      <c r="Q11" s="147" t="s">
        <v>540</v>
      </c>
    </row>
    <row r="12" spans="1:17" ht="99.75" customHeight="1" x14ac:dyDescent="0.2">
      <c r="A12" s="147">
        <v>4</v>
      </c>
      <c r="B12" s="147" t="s">
        <v>553</v>
      </c>
      <c r="C12" s="147" t="s">
        <v>557</v>
      </c>
      <c r="D12" s="147" t="s">
        <v>554</v>
      </c>
      <c r="E12" s="147" t="s">
        <v>556</v>
      </c>
      <c r="F12" s="147" t="s">
        <v>555</v>
      </c>
      <c r="G12" s="147" t="s">
        <v>558</v>
      </c>
      <c r="H12" s="147" t="s">
        <v>558</v>
      </c>
      <c r="I12" s="147" t="s">
        <v>539</v>
      </c>
      <c r="J12" s="147" t="s">
        <v>539</v>
      </c>
      <c r="K12" s="147" t="str">
        <f>VLOOKUP(E12,'[1]Mẫu số 25- gói thầu số 5-HC'!I$21:K$208,3,0)</f>
        <v>2 x 1 mL</v>
      </c>
      <c r="L12" s="148">
        <v>2</v>
      </c>
      <c r="M12" s="147" t="s">
        <v>535</v>
      </c>
      <c r="N12" s="158">
        <v>1100000</v>
      </c>
      <c r="O12" s="158">
        <f t="shared" si="0"/>
        <v>2200000</v>
      </c>
      <c r="P12" s="142" t="s">
        <v>406</v>
      </c>
      <c r="Q12" s="147" t="s">
        <v>540</v>
      </c>
    </row>
    <row r="13" spans="1:17" ht="150.75" customHeight="1" x14ac:dyDescent="0.2">
      <c r="A13" s="147">
        <v>5</v>
      </c>
      <c r="B13" s="147" t="s">
        <v>559</v>
      </c>
      <c r="C13" s="147" t="s">
        <v>563</v>
      </c>
      <c r="D13" s="147" t="s">
        <v>560</v>
      </c>
      <c r="E13" s="147" t="s">
        <v>562</v>
      </c>
      <c r="F13" s="147" t="s">
        <v>561</v>
      </c>
      <c r="G13" s="147" t="s">
        <v>564</v>
      </c>
      <c r="H13" s="147" t="s">
        <v>564</v>
      </c>
      <c r="I13" s="147" t="s">
        <v>539</v>
      </c>
      <c r="J13" s="147" t="s">
        <v>539</v>
      </c>
      <c r="K13" s="147" t="str">
        <f>VLOOKUP(E13,'[1]Mẫu số 25- gói thầu số 5-HC'!I$21:K$208,3,0)</f>
        <v>3 x 1 mL</v>
      </c>
      <c r="L13" s="148">
        <v>6</v>
      </c>
      <c r="M13" s="147" t="s">
        <v>535</v>
      </c>
      <c r="N13" s="158">
        <v>415600</v>
      </c>
      <c r="O13" s="158">
        <f t="shared" si="0"/>
        <v>2493600</v>
      </c>
      <c r="P13" s="142" t="s">
        <v>406</v>
      </c>
      <c r="Q13" s="147" t="s">
        <v>540</v>
      </c>
    </row>
    <row r="14" spans="1:17" ht="99.75" customHeight="1" x14ac:dyDescent="0.2">
      <c r="A14" s="147">
        <v>6</v>
      </c>
      <c r="B14" s="147" t="s">
        <v>565</v>
      </c>
      <c r="C14" s="147" t="s">
        <v>569</v>
      </c>
      <c r="D14" s="147" t="s">
        <v>566</v>
      </c>
      <c r="E14" s="147" t="s">
        <v>568</v>
      </c>
      <c r="F14" s="147" t="s">
        <v>567</v>
      </c>
      <c r="G14" s="147" t="s">
        <v>570</v>
      </c>
      <c r="H14" s="147" t="s">
        <v>570</v>
      </c>
      <c r="I14" s="147" t="s">
        <v>539</v>
      </c>
      <c r="J14" s="147" t="s">
        <v>539</v>
      </c>
      <c r="K14" s="147" t="str">
        <f>VLOOKUP(E14,'[1]Mẫu số 25- gói thầu số 5-HC'!I$21:K$208,3,0)</f>
        <v>10 x 3 mL</v>
      </c>
      <c r="L14" s="148">
        <v>30</v>
      </c>
      <c r="M14" s="147" t="s">
        <v>535</v>
      </c>
      <c r="N14" s="158">
        <v>11500</v>
      </c>
      <c r="O14" s="158">
        <f t="shared" si="0"/>
        <v>345000</v>
      </c>
      <c r="P14" s="142" t="s">
        <v>406</v>
      </c>
      <c r="Q14" s="147" t="s">
        <v>540</v>
      </c>
    </row>
    <row r="15" spans="1:17" ht="99.75" customHeight="1" x14ac:dyDescent="0.2">
      <c r="A15" s="147">
        <v>7</v>
      </c>
      <c r="B15" s="147" t="s">
        <v>571</v>
      </c>
      <c r="C15" s="147" t="s">
        <v>575</v>
      </c>
      <c r="D15" s="147" t="s">
        <v>572</v>
      </c>
      <c r="E15" s="147" t="s">
        <v>574</v>
      </c>
      <c r="F15" s="147" t="s">
        <v>573</v>
      </c>
      <c r="G15" s="147" t="s">
        <v>576</v>
      </c>
      <c r="H15" s="147" t="s">
        <v>576</v>
      </c>
      <c r="I15" s="147" t="s">
        <v>539</v>
      </c>
      <c r="J15" s="147" t="s">
        <v>539</v>
      </c>
      <c r="K15" s="147" t="str">
        <f>VLOOKUP(E15,'[1]Mẫu số 25- gói thầu số 5-HC'!I$21:K$208,3,0)</f>
        <v>10 x 3 mL</v>
      </c>
      <c r="L15" s="148">
        <v>30</v>
      </c>
      <c r="M15" s="147" t="s">
        <v>535</v>
      </c>
      <c r="N15" s="158">
        <v>11500</v>
      </c>
      <c r="O15" s="158">
        <f t="shared" si="0"/>
        <v>345000</v>
      </c>
      <c r="P15" s="142" t="s">
        <v>406</v>
      </c>
      <c r="Q15" s="147" t="s">
        <v>540</v>
      </c>
    </row>
    <row r="16" spans="1:17" ht="89.25" customHeight="1" x14ac:dyDescent="0.2">
      <c r="A16" s="147">
        <v>8</v>
      </c>
      <c r="B16" s="147" t="s">
        <v>577</v>
      </c>
      <c r="C16" s="147" t="s">
        <v>581</v>
      </c>
      <c r="D16" s="147" t="s">
        <v>578</v>
      </c>
      <c r="E16" s="147" t="s">
        <v>580</v>
      </c>
      <c r="F16" s="147" t="s">
        <v>579</v>
      </c>
      <c r="G16" s="147" t="s">
        <v>582</v>
      </c>
      <c r="H16" s="147" t="s">
        <v>582</v>
      </c>
      <c r="I16" s="147" t="s">
        <v>539</v>
      </c>
      <c r="J16" s="147" t="s">
        <v>539</v>
      </c>
      <c r="K16" s="147" t="str">
        <f>VLOOKUP(E16,'[1]Mẫu số 25- gói thầu số 5-HC'!I$21:K$208,3,0)</f>
        <v>5 x 1 mL</v>
      </c>
      <c r="L16" s="148">
        <v>5</v>
      </c>
      <c r="M16" s="147" t="s">
        <v>535</v>
      </c>
      <c r="N16" s="158">
        <v>892000</v>
      </c>
      <c r="O16" s="158">
        <f t="shared" si="0"/>
        <v>4460000</v>
      </c>
      <c r="P16" s="142" t="s">
        <v>406</v>
      </c>
      <c r="Q16" s="147" t="s">
        <v>540</v>
      </c>
    </row>
    <row r="17" spans="1:17" ht="77.25" customHeight="1" x14ac:dyDescent="0.2">
      <c r="A17" s="147">
        <v>9</v>
      </c>
      <c r="B17" s="147" t="s">
        <v>583</v>
      </c>
      <c r="C17" s="147" t="s">
        <v>587</v>
      </c>
      <c r="D17" s="147" t="s">
        <v>584</v>
      </c>
      <c r="E17" s="147" t="s">
        <v>586</v>
      </c>
      <c r="F17" s="147" t="s">
        <v>585</v>
      </c>
      <c r="G17" s="147" t="s">
        <v>588</v>
      </c>
      <c r="H17" s="147" t="s">
        <v>588</v>
      </c>
      <c r="I17" s="147" t="s">
        <v>539</v>
      </c>
      <c r="J17" s="147" t="s">
        <v>539</v>
      </c>
      <c r="K17" s="147" t="str">
        <f>VLOOKUP(E17,'[1]Mẫu số 25- gói thầu số 5-HC'!I$21:K$208,3,0)</f>
        <v>50 mL</v>
      </c>
      <c r="L17" s="148">
        <v>150</v>
      </c>
      <c r="M17" s="147" t="s">
        <v>535</v>
      </c>
      <c r="N17" s="158">
        <v>7500</v>
      </c>
      <c r="O17" s="158">
        <f t="shared" si="0"/>
        <v>1125000</v>
      </c>
      <c r="P17" s="142" t="s">
        <v>406</v>
      </c>
      <c r="Q17" s="147" t="s">
        <v>540</v>
      </c>
    </row>
    <row r="18" spans="1:17" ht="126.75" customHeight="1" x14ac:dyDescent="0.2">
      <c r="A18" s="147">
        <v>10</v>
      </c>
      <c r="B18" s="147" t="s">
        <v>589</v>
      </c>
      <c r="C18" s="147" t="s">
        <v>593</v>
      </c>
      <c r="D18" s="147" t="s">
        <v>590</v>
      </c>
      <c r="E18" s="147" t="s">
        <v>592</v>
      </c>
      <c r="F18" s="147" t="s">
        <v>591</v>
      </c>
      <c r="G18" s="147" t="s">
        <v>594</v>
      </c>
      <c r="H18" s="147" t="s">
        <v>594</v>
      </c>
      <c r="I18" s="147" t="s">
        <v>539</v>
      </c>
      <c r="J18" s="147" t="s">
        <v>539</v>
      </c>
      <c r="K18" s="147" t="str">
        <f>VLOOKUP(E18,'[1]Mẫu số 25- gói thầu số 5-HC'!I$21:K$208,3,0)</f>
        <v>5 x 100 mL</v>
      </c>
      <c r="L18" s="148">
        <v>1500</v>
      </c>
      <c r="M18" s="147" t="s">
        <v>535</v>
      </c>
      <c r="N18" s="158">
        <v>3450</v>
      </c>
      <c r="O18" s="158">
        <f t="shared" si="0"/>
        <v>5175000</v>
      </c>
      <c r="P18" s="142" t="s">
        <v>406</v>
      </c>
      <c r="Q18" s="147" t="s">
        <v>540</v>
      </c>
    </row>
    <row r="19" spans="1:17" ht="135.75" customHeight="1" x14ac:dyDescent="0.2">
      <c r="A19" s="147">
        <v>11</v>
      </c>
      <c r="B19" s="147" t="s">
        <v>595</v>
      </c>
      <c r="C19" s="147" t="s">
        <v>599</v>
      </c>
      <c r="D19" s="147" t="s">
        <v>596</v>
      </c>
      <c r="E19" s="147" t="s">
        <v>598</v>
      </c>
      <c r="F19" s="147" t="s">
        <v>597</v>
      </c>
      <c r="G19" s="147" t="s">
        <v>600</v>
      </c>
      <c r="H19" s="147" t="s">
        <v>600</v>
      </c>
      <c r="I19" s="147" t="s">
        <v>539</v>
      </c>
      <c r="J19" s="147" t="s">
        <v>539</v>
      </c>
      <c r="K19" s="147" t="str">
        <f>VLOOKUP(E19,'[1]Mẫu số 25- gói thầu số 5-HC'!I$21:K$208,3,0)</f>
        <v>500 mL</v>
      </c>
      <c r="L19" s="148">
        <v>500</v>
      </c>
      <c r="M19" s="147" t="s">
        <v>535</v>
      </c>
      <c r="N19" s="158">
        <v>685</v>
      </c>
      <c r="O19" s="158">
        <f t="shared" si="0"/>
        <v>342500</v>
      </c>
      <c r="P19" s="142" t="s">
        <v>406</v>
      </c>
      <c r="Q19" s="147" t="s">
        <v>540</v>
      </c>
    </row>
    <row r="20" spans="1:17" ht="81.75" customHeight="1" x14ac:dyDescent="0.2">
      <c r="A20" s="147">
        <v>12</v>
      </c>
      <c r="B20" s="147" t="s">
        <v>601</v>
      </c>
      <c r="C20" s="147" t="s">
        <v>605</v>
      </c>
      <c r="D20" s="147" t="s">
        <v>602</v>
      </c>
      <c r="E20" s="147" t="s">
        <v>604</v>
      </c>
      <c r="F20" s="147" t="s">
        <v>603</v>
      </c>
      <c r="G20" s="147" t="s">
        <v>606</v>
      </c>
      <c r="H20" s="147" t="s">
        <v>606</v>
      </c>
      <c r="I20" s="147" t="s">
        <v>539</v>
      </c>
      <c r="J20" s="147" t="s">
        <v>539</v>
      </c>
      <c r="K20" s="147" t="str">
        <f>VLOOKUP(E20,'[1]Mẫu số 25- gói thầu số 5-HC'!I$21:K$208,3,0)</f>
        <v>2 x 1.8 L</v>
      </c>
      <c r="L20" s="148">
        <v>3600</v>
      </c>
      <c r="M20" s="147" t="s">
        <v>535</v>
      </c>
      <c r="N20" s="158">
        <v>975</v>
      </c>
      <c r="O20" s="158">
        <f t="shared" si="0"/>
        <v>3510000</v>
      </c>
      <c r="P20" s="142" t="s">
        <v>406</v>
      </c>
      <c r="Q20" s="147" t="s">
        <v>540</v>
      </c>
    </row>
    <row r="21" spans="1:17" ht="81.75" customHeight="1" x14ac:dyDescent="0.2">
      <c r="A21" s="147">
        <v>13</v>
      </c>
      <c r="B21" s="147" t="s">
        <v>607</v>
      </c>
      <c r="C21" s="147" t="s">
        <v>611</v>
      </c>
      <c r="D21" s="147" t="s">
        <v>608</v>
      </c>
      <c r="E21" s="147" t="s">
        <v>610</v>
      </c>
      <c r="F21" s="147" t="s">
        <v>609</v>
      </c>
      <c r="G21" s="147" t="s">
        <v>612</v>
      </c>
      <c r="H21" s="147" t="s">
        <v>612</v>
      </c>
      <c r="I21" s="147" t="s">
        <v>539</v>
      </c>
      <c r="J21" s="147" t="s">
        <v>613</v>
      </c>
      <c r="K21" s="147" t="str">
        <f>VLOOKUP(E21,'[1]Mẫu số 25- gói thầu số 5-HC'!I$21:K$208,3,0)</f>
        <v>2 x 1.8 L</v>
      </c>
      <c r="L21" s="148">
        <v>7200</v>
      </c>
      <c r="M21" s="147" t="s">
        <v>535</v>
      </c>
      <c r="N21" s="158">
        <v>490</v>
      </c>
      <c r="O21" s="158">
        <f t="shared" si="0"/>
        <v>3528000</v>
      </c>
      <c r="P21" s="142" t="s">
        <v>406</v>
      </c>
      <c r="Q21" s="147" t="s">
        <v>540</v>
      </c>
    </row>
    <row r="22" spans="1:17" ht="99.75" customHeight="1" x14ac:dyDescent="0.2">
      <c r="A22" s="147">
        <v>14</v>
      </c>
      <c r="B22" s="147" t="s">
        <v>614</v>
      </c>
      <c r="C22" s="147" t="s">
        <v>618</v>
      </c>
      <c r="D22" s="147" t="s">
        <v>615</v>
      </c>
      <c r="E22" s="147" t="s">
        <v>617</v>
      </c>
      <c r="F22" s="147" t="s">
        <v>616</v>
      </c>
      <c r="G22" s="147" t="s">
        <v>619</v>
      </c>
      <c r="H22" s="147" t="s">
        <v>619</v>
      </c>
      <c r="I22" s="147" t="s">
        <v>539</v>
      </c>
      <c r="J22" s="147" t="s">
        <v>539</v>
      </c>
      <c r="K22" s="147" t="str">
        <f>VLOOKUP(E22,'[1]Mẫu số 25- gói thầu số 5-HC'!I$21:K$208,3,0)</f>
        <v>50 mL</v>
      </c>
      <c r="L22" s="148">
        <v>50</v>
      </c>
      <c r="M22" s="147" t="s">
        <v>535</v>
      </c>
      <c r="N22" s="158">
        <v>4365</v>
      </c>
      <c r="O22" s="158">
        <f t="shared" si="0"/>
        <v>218250</v>
      </c>
      <c r="P22" s="142" t="s">
        <v>406</v>
      </c>
      <c r="Q22" s="147" t="s">
        <v>540</v>
      </c>
    </row>
    <row r="23" spans="1:17" ht="92.25" customHeight="1" x14ac:dyDescent="0.2">
      <c r="A23" s="147">
        <v>15</v>
      </c>
      <c r="B23" s="147" t="s">
        <v>620</v>
      </c>
      <c r="C23" s="147" t="s">
        <v>624</v>
      </c>
      <c r="D23" s="147" t="s">
        <v>621</v>
      </c>
      <c r="E23" s="147" t="s">
        <v>623</v>
      </c>
      <c r="F23" s="147" t="s">
        <v>622</v>
      </c>
      <c r="G23" s="147" t="s">
        <v>625</v>
      </c>
      <c r="H23" s="147" t="s">
        <v>625</v>
      </c>
      <c r="I23" s="147" t="s">
        <v>539</v>
      </c>
      <c r="J23" s="147" t="s">
        <v>539</v>
      </c>
      <c r="K23" s="147" t="str">
        <f>VLOOKUP(E23,'[1]Mẫu số 25- gói thầu số 5-HC'!I$21:K$208,3,0)</f>
        <v>3 x 2 mL</v>
      </c>
      <c r="L23" s="148">
        <v>6</v>
      </c>
      <c r="M23" s="147" t="s">
        <v>535</v>
      </c>
      <c r="N23" s="158">
        <v>855000</v>
      </c>
      <c r="O23" s="158">
        <f t="shared" si="0"/>
        <v>5130000</v>
      </c>
      <c r="P23" s="142" t="s">
        <v>406</v>
      </c>
      <c r="Q23" s="147" t="s">
        <v>540</v>
      </c>
    </row>
    <row r="24" spans="1:17" ht="125.25" customHeight="1" x14ac:dyDescent="0.2">
      <c r="A24" s="147">
        <v>16</v>
      </c>
      <c r="B24" s="147" t="s">
        <v>626</v>
      </c>
      <c r="C24" s="147" t="s">
        <v>630</v>
      </c>
      <c r="D24" s="147" t="s">
        <v>627</v>
      </c>
      <c r="E24" s="147" t="s">
        <v>629</v>
      </c>
      <c r="F24" s="147" t="s">
        <v>628</v>
      </c>
      <c r="G24" s="147" t="s">
        <v>631</v>
      </c>
      <c r="H24" s="147" t="s">
        <v>631</v>
      </c>
      <c r="I24" s="147" t="s">
        <v>539</v>
      </c>
      <c r="J24" s="147" t="s">
        <v>539</v>
      </c>
      <c r="K24" s="147" t="str">
        <f>VLOOKUP(E24,'[1]Mẫu số 25- gói thầu số 5-HC'!I$21:K$208,3,0)</f>
        <v>12 x 3 mL</v>
      </c>
      <c r="L24" s="148">
        <v>36</v>
      </c>
      <c r="M24" s="147" t="s">
        <v>535</v>
      </c>
      <c r="N24" s="158">
        <v>45500</v>
      </c>
      <c r="O24" s="158">
        <f t="shared" si="0"/>
        <v>1638000</v>
      </c>
      <c r="P24" s="142" t="s">
        <v>406</v>
      </c>
      <c r="Q24" s="147" t="s">
        <v>540</v>
      </c>
    </row>
    <row r="25" spans="1:17" ht="99.75" customHeight="1" x14ac:dyDescent="0.2">
      <c r="A25" s="147">
        <v>17</v>
      </c>
      <c r="B25" s="147" t="s">
        <v>632</v>
      </c>
      <c r="C25" s="147" t="s">
        <v>637</v>
      </c>
      <c r="D25" s="147" t="s">
        <v>633</v>
      </c>
      <c r="E25" s="147" t="s">
        <v>636</v>
      </c>
      <c r="F25" s="147" t="s">
        <v>634</v>
      </c>
      <c r="G25" s="147" t="s">
        <v>638</v>
      </c>
      <c r="H25" s="147" t="s">
        <v>638</v>
      </c>
      <c r="I25" s="147" t="s">
        <v>539</v>
      </c>
      <c r="J25" s="147" t="s">
        <v>539</v>
      </c>
      <c r="K25" s="147" t="str">
        <f>VLOOKUP(E25,'[1]Mẫu số 25- gói thầu số 5-HC'!I$21:K$208,3,0)</f>
        <v>200 Test</v>
      </c>
      <c r="L25" s="148">
        <v>400</v>
      </c>
      <c r="M25" s="147" t="s">
        <v>635</v>
      </c>
      <c r="N25" s="158">
        <v>6150</v>
      </c>
      <c r="O25" s="158">
        <f t="shared" si="0"/>
        <v>2460000</v>
      </c>
      <c r="P25" s="142" t="s">
        <v>406</v>
      </c>
      <c r="Q25" s="147" t="s">
        <v>540</v>
      </c>
    </row>
    <row r="26" spans="1:17" ht="109.5" customHeight="1" x14ac:dyDescent="0.2">
      <c r="A26" s="147">
        <v>18</v>
      </c>
      <c r="B26" s="147" t="s">
        <v>639</v>
      </c>
      <c r="C26" s="147" t="s">
        <v>643</v>
      </c>
      <c r="D26" s="147" t="s">
        <v>640</v>
      </c>
      <c r="E26" s="147" t="s">
        <v>642</v>
      </c>
      <c r="F26" s="147" t="s">
        <v>641</v>
      </c>
      <c r="G26" s="147" t="s">
        <v>644</v>
      </c>
      <c r="H26" s="147" t="s">
        <v>644</v>
      </c>
      <c r="I26" s="147" t="s">
        <v>539</v>
      </c>
      <c r="J26" s="147" t="s">
        <v>539</v>
      </c>
      <c r="K26" s="147" t="str">
        <f>VLOOKUP(E26,'[1]Mẫu số 25- gói thầu số 5-HC'!I$21:K$208,3,0)</f>
        <v>5 x 4 mL</v>
      </c>
      <c r="L26" s="148">
        <v>20</v>
      </c>
      <c r="M26" s="147" t="s">
        <v>535</v>
      </c>
      <c r="N26" s="158">
        <v>108200</v>
      </c>
      <c r="O26" s="158">
        <f t="shared" si="0"/>
        <v>2164000</v>
      </c>
      <c r="P26" s="142" t="s">
        <v>406</v>
      </c>
      <c r="Q26" s="147" t="s">
        <v>540</v>
      </c>
    </row>
    <row r="27" spans="1:17" ht="110.25" customHeight="1" x14ac:dyDescent="0.2">
      <c r="A27" s="147">
        <v>19</v>
      </c>
      <c r="B27" s="147" t="s">
        <v>645</v>
      </c>
      <c r="C27" s="147" t="s">
        <v>649</v>
      </c>
      <c r="D27" s="147" t="s">
        <v>646</v>
      </c>
      <c r="E27" s="147" t="s">
        <v>648</v>
      </c>
      <c r="F27" s="147" t="s">
        <v>647</v>
      </c>
      <c r="G27" s="147" t="s">
        <v>650</v>
      </c>
      <c r="H27" s="147" t="s">
        <v>650</v>
      </c>
      <c r="I27" s="147" t="s">
        <v>539</v>
      </c>
      <c r="J27" s="147" t="s">
        <v>539</v>
      </c>
      <c r="K27" s="147" t="str">
        <f>VLOOKUP(E27,'[1]Mẫu số 25- gói thầu số 5-HC'!I$21:K$208,3,0)</f>
        <v>5 x 4 mL</v>
      </c>
      <c r="L27" s="148">
        <v>20</v>
      </c>
      <c r="M27" s="147" t="s">
        <v>535</v>
      </c>
      <c r="N27" s="158">
        <v>108200</v>
      </c>
      <c r="O27" s="158">
        <f t="shared" si="0"/>
        <v>2164000</v>
      </c>
      <c r="P27" s="142" t="s">
        <v>406</v>
      </c>
      <c r="Q27" s="147" t="s">
        <v>540</v>
      </c>
    </row>
    <row r="28" spans="1:17" ht="99.75" customHeight="1" x14ac:dyDescent="0.2">
      <c r="A28" s="147">
        <v>20</v>
      </c>
      <c r="B28" s="147" t="s">
        <v>651</v>
      </c>
      <c r="C28" s="147" t="s">
        <v>655</v>
      </c>
      <c r="D28" s="147" t="s">
        <v>652</v>
      </c>
      <c r="E28" s="147" t="s">
        <v>654</v>
      </c>
      <c r="F28" s="147" t="s">
        <v>653</v>
      </c>
      <c r="G28" s="147" t="s">
        <v>656</v>
      </c>
      <c r="H28" s="147" t="s">
        <v>656</v>
      </c>
      <c r="I28" s="147" t="s">
        <v>539</v>
      </c>
      <c r="J28" s="147" t="s">
        <v>539</v>
      </c>
      <c r="K28" s="147" t="str">
        <f>VLOOKUP(E28,'[1]Mẫu số 25- gói thầu số 5-HC'!I$21:K$208,3,0)</f>
        <v>4 x 1.0 mL</v>
      </c>
      <c r="L28" s="148">
        <v>8</v>
      </c>
      <c r="M28" s="147" t="s">
        <v>535</v>
      </c>
      <c r="N28" s="158">
        <v>1185000</v>
      </c>
      <c r="O28" s="158">
        <f t="shared" si="0"/>
        <v>9480000</v>
      </c>
      <c r="P28" s="142" t="s">
        <v>406</v>
      </c>
      <c r="Q28" s="147" t="s">
        <v>540</v>
      </c>
    </row>
    <row r="29" spans="1:17" ht="90" customHeight="1" x14ac:dyDescent="0.2">
      <c r="A29" s="147">
        <v>21</v>
      </c>
      <c r="B29" s="147" t="s">
        <v>657</v>
      </c>
      <c r="C29" s="147" t="s">
        <v>661</v>
      </c>
      <c r="D29" s="147" t="s">
        <v>658</v>
      </c>
      <c r="E29" s="147" t="s">
        <v>660</v>
      </c>
      <c r="F29" s="147" t="s">
        <v>659</v>
      </c>
      <c r="G29" s="147" t="s">
        <v>662</v>
      </c>
      <c r="H29" s="147" t="s">
        <v>662</v>
      </c>
      <c r="I29" s="147" t="s">
        <v>539</v>
      </c>
      <c r="J29" s="147" t="s">
        <v>539</v>
      </c>
      <c r="K29" s="147" t="str">
        <f>VLOOKUP(E29,'[1]Mẫu số 25- gói thầu số 5-HC'!I$21:K$208,3,0)</f>
        <v>4 x 3 mL</v>
      </c>
      <c r="L29" s="148">
        <v>36</v>
      </c>
      <c r="M29" s="147" t="s">
        <v>535</v>
      </c>
      <c r="N29" s="158">
        <v>330000</v>
      </c>
      <c r="O29" s="158">
        <f t="shared" si="0"/>
        <v>11880000</v>
      </c>
      <c r="P29" s="142" t="s">
        <v>406</v>
      </c>
      <c r="Q29" s="147" t="s">
        <v>540</v>
      </c>
    </row>
    <row r="30" spans="1:17" ht="99.75" customHeight="1" x14ac:dyDescent="0.2">
      <c r="A30" s="147">
        <v>22</v>
      </c>
      <c r="B30" s="147" t="s">
        <v>663</v>
      </c>
      <c r="C30" s="147" t="s">
        <v>667</v>
      </c>
      <c r="D30" s="147" t="s">
        <v>664</v>
      </c>
      <c r="E30" s="147" t="s">
        <v>666</v>
      </c>
      <c r="F30" s="147" t="s">
        <v>665</v>
      </c>
      <c r="G30" s="147" t="s">
        <v>668</v>
      </c>
      <c r="H30" s="147" t="s">
        <v>668</v>
      </c>
      <c r="I30" s="147" t="s">
        <v>539</v>
      </c>
      <c r="J30" s="147" t="s">
        <v>539</v>
      </c>
      <c r="K30" s="147" t="str">
        <f>VLOOKUP(E30,'[1]Mẫu số 25- gói thầu số 5-HC'!I$21:K$208,3,0)</f>
        <v>51 mL</v>
      </c>
      <c r="L30" s="148">
        <v>102</v>
      </c>
      <c r="M30" s="147" t="s">
        <v>535</v>
      </c>
      <c r="N30" s="158">
        <v>22000</v>
      </c>
      <c r="O30" s="158">
        <f t="shared" si="0"/>
        <v>2244000</v>
      </c>
      <c r="P30" s="142" t="s">
        <v>406</v>
      </c>
      <c r="Q30" s="147" t="s">
        <v>540</v>
      </c>
    </row>
    <row r="31" spans="1:17" ht="84" customHeight="1" x14ac:dyDescent="0.2">
      <c r="A31" s="147">
        <v>23</v>
      </c>
      <c r="B31" s="147" t="s">
        <v>669</v>
      </c>
      <c r="C31" s="147" t="s">
        <v>673</v>
      </c>
      <c r="D31" s="147" t="s">
        <v>670</v>
      </c>
      <c r="E31" s="147" t="s">
        <v>672</v>
      </c>
      <c r="F31" s="147" t="s">
        <v>671</v>
      </c>
      <c r="G31" s="147" t="s">
        <v>674</v>
      </c>
      <c r="H31" s="147" t="s">
        <v>674</v>
      </c>
      <c r="I31" s="147" t="s">
        <v>539</v>
      </c>
      <c r="J31" s="147" t="s">
        <v>539</v>
      </c>
      <c r="K31" s="147" t="str">
        <f>VLOOKUP(E31,'[1]Mẫu số 25- gói thầu số 5-HC'!I$21:K$208,3,0)</f>
        <v>5 x 300 mL</v>
      </c>
      <c r="L31" s="148">
        <v>3000</v>
      </c>
      <c r="M31" s="147" t="s">
        <v>535</v>
      </c>
      <c r="N31" s="158">
        <v>3105</v>
      </c>
      <c r="O31" s="158">
        <f t="shared" si="0"/>
        <v>9315000</v>
      </c>
      <c r="P31" s="142" t="s">
        <v>406</v>
      </c>
      <c r="Q31" s="147" t="s">
        <v>540</v>
      </c>
    </row>
    <row r="32" spans="1:17" ht="84" customHeight="1" x14ac:dyDescent="0.2">
      <c r="A32" s="147">
        <v>24</v>
      </c>
      <c r="B32" s="147" t="s">
        <v>675</v>
      </c>
      <c r="C32" s="147" t="s">
        <v>679</v>
      </c>
      <c r="D32" s="147" t="s">
        <v>676</v>
      </c>
      <c r="E32" s="147" t="s">
        <v>678</v>
      </c>
      <c r="F32" s="147" t="s">
        <v>677</v>
      </c>
      <c r="G32" s="147" t="s">
        <v>680</v>
      </c>
      <c r="H32" s="147" t="s">
        <v>680</v>
      </c>
      <c r="I32" s="147" t="s">
        <v>539</v>
      </c>
      <c r="J32" s="147" t="s">
        <v>539</v>
      </c>
      <c r="K32" s="147" t="str">
        <f>VLOOKUP(E32,'[1]Mẫu số 25- gói thầu số 5-HC'!I$21:K$208,3,0)</f>
        <v>12 x 59 mL</v>
      </c>
      <c r="L32" s="148">
        <v>708</v>
      </c>
      <c r="M32" s="147" t="s">
        <v>535</v>
      </c>
      <c r="N32" s="158">
        <v>3250</v>
      </c>
      <c r="O32" s="158">
        <f t="shared" si="0"/>
        <v>2301000</v>
      </c>
      <c r="P32" s="142" t="s">
        <v>406</v>
      </c>
      <c r="Q32" s="147" t="s">
        <v>540</v>
      </c>
    </row>
    <row r="33" spans="1:17" ht="99.75" customHeight="1" x14ac:dyDescent="0.2">
      <c r="A33" s="147">
        <v>25</v>
      </c>
      <c r="B33" s="147" t="s">
        <v>681</v>
      </c>
      <c r="C33" s="147" t="s">
        <v>685</v>
      </c>
      <c r="D33" s="147" t="s">
        <v>682</v>
      </c>
      <c r="E33" s="147" t="s">
        <v>684</v>
      </c>
      <c r="F33" s="147" t="s">
        <v>683</v>
      </c>
      <c r="G33" s="147" t="s">
        <v>686</v>
      </c>
      <c r="H33" s="147" t="s">
        <v>686</v>
      </c>
      <c r="I33" s="147" t="s">
        <v>539</v>
      </c>
      <c r="J33" s="147" t="s">
        <v>539</v>
      </c>
      <c r="K33" s="147" t="str">
        <f>VLOOKUP(E33,'[1]Mẫu số 25- gói thầu số 5-HC'!I$21:K$208,3,0)</f>
        <v>140 Test</v>
      </c>
      <c r="L33" s="148">
        <v>140</v>
      </c>
      <c r="M33" s="147" t="s">
        <v>635</v>
      </c>
      <c r="N33" s="158">
        <v>53900</v>
      </c>
      <c r="O33" s="158">
        <f t="shared" si="0"/>
        <v>7546000</v>
      </c>
      <c r="P33" s="142" t="s">
        <v>406</v>
      </c>
      <c r="Q33" s="147" t="s">
        <v>540</v>
      </c>
    </row>
    <row r="34" spans="1:17" ht="99.75" customHeight="1" x14ac:dyDescent="0.2">
      <c r="A34" s="147">
        <v>26</v>
      </c>
      <c r="B34" s="147" t="s">
        <v>687</v>
      </c>
      <c r="C34" s="147" t="s">
        <v>691</v>
      </c>
      <c r="D34" s="147" t="s">
        <v>688</v>
      </c>
      <c r="E34" s="147" t="s">
        <v>690</v>
      </c>
      <c r="F34" s="147" t="s">
        <v>689</v>
      </c>
      <c r="G34" s="147" t="s">
        <v>692</v>
      </c>
      <c r="H34" s="147" t="s">
        <v>692</v>
      </c>
      <c r="I34" s="147" t="s">
        <v>539</v>
      </c>
      <c r="J34" s="147" t="s">
        <v>539</v>
      </c>
      <c r="K34" s="147" t="str">
        <f>VLOOKUP(E34,'[1]Mẫu số 25- gói thầu số 5-HC'!I$21:K$208,3,0)</f>
        <v>150 Test</v>
      </c>
      <c r="L34" s="148">
        <v>150</v>
      </c>
      <c r="M34" s="147" t="s">
        <v>635</v>
      </c>
      <c r="N34" s="158">
        <v>15900</v>
      </c>
      <c r="O34" s="158">
        <f t="shared" si="0"/>
        <v>2385000</v>
      </c>
      <c r="P34" s="142" t="s">
        <v>406</v>
      </c>
      <c r="Q34" s="147" t="s">
        <v>540</v>
      </c>
    </row>
    <row r="35" spans="1:17" ht="107.25" customHeight="1" x14ac:dyDescent="0.2">
      <c r="A35" s="147">
        <v>27</v>
      </c>
      <c r="B35" s="147" t="s">
        <v>693</v>
      </c>
      <c r="C35" s="147" t="s">
        <v>697</v>
      </c>
      <c r="D35" s="147" t="s">
        <v>694</v>
      </c>
      <c r="E35" s="147" t="s">
        <v>696</v>
      </c>
      <c r="F35" s="147" t="s">
        <v>695</v>
      </c>
      <c r="G35" s="147" t="s">
        <v>698</v>
      </c>
      <c r="H35" s="147" t="s">
        <v>698</v>
      </c>
      <c r="I35" s="147" t="s">
        <v>539</v>
      </c>
      <c r="J35" s="147" t="s">
        <v>539</v>
      </c>
      <c r="K35" s="147" t="str">
        <f>VLOOKUP(E35,'[1]Mẫu số 25- gói thầu số 5-HC'!I$21:K$208,3,0)</f>
        <v>250 Test</v>
      </c>
      <c r="L35" s="148">
        <v>500</v>
      </c>
      <c r="M35" s="147" t="s">
        <v>635</v>
      </c>
      <c r="N35" s="158">
        <v>1700</v>
      </c>
      <c r="O35" s="158">
        <f t="shared" si="0"/>
        <v>850000</v>
      </c>
      <c r="P35" s="142" t="s">
        <v>406</v>
      </c>
      <c r="Q35" s="147" t="s">
        <v>540</v>
      </c>
    </row>
    <row r="36" spans="1:17" ht="116.25" customHeight="1" x14ac:dyDescent="0.2">
      <c r="A36" s="147">
        <v>28</v>
      </c>
      <c r="B36" s="147" t="s">
        <v>699</v>
      </c>
      <c r="C36" s="147" t="s">
        <v>703</v>
      </c>
      <c r="D36" s="147" t="s">
        <v>700</v>
      </c>
      <c r="E36" s="147" t="s">
        <v>702</v>
      </c>
      <c r="F36" s="147" t="s">
        <v>701</v>
      </c>
      <c r="G36" s="147" t="s">
        <v>704</v>
      </c>
      <c r="H36" s="147" t="s">
        <v>704</v>
      </c>
      <c r="I36" s="147" t="s">
        <v>539</v>
      </c>
      <c r="J36" s="147" t="s">
        <v>539</v>
      </c>
      <c r="K36" s="147" t="str">
        <f>VLOOKUP(E36,'[1]Mẫu số 25- gói thầu số 5-HC'!I$21:K$208,3,0)</f>
        <v>250 Test</v>
      </c>
      <c r="L36" s="148">
        <v>2000</v>
      </c>
      <c r="M36" s="147" t="s">
        <v>635</v>
      </c>
      <c r="N36" s="158">
        <v>17200</v>
      </c>
      <c r="O36" s="158">
        <f t="shared" si="0"/>
        <v>34400000</v>
      </c>
      <c r="P36" s="142" t="s">
        <v>406</v>
      </c>
      <c r="Q36" s="147" t="s">
        <v>540</v>
      </c>
    </row>
    <row r="37" spans="1:17" ht="131.25" customHeight="1" x14ac:dyDescent="0.2">
      <c r="A37" s="147">
        <v>29</v>
      </c>
      <c r="B37" s="147" t="s">
        <v>705</v>
      </c>
      <c r="C37" s="147" t="s">
        <v>709</v>
      </c>
      <c r="D37" s="147" t="s">
        <v>706</v>
      </c>
      <c r="E37" s="147" t="s">
        <v>708</v>
      </c>
      <c r="F37" s="147" t="s">
        <v>707</v>
      </c>
      <c r="G37" s="147" t="s">
        <v>710</v>
      </c>
      <c r="H37" s="147" t="s">
        <v>710</v>
      </c>
      <c r="I37" s="147" t="s">
        <v>539</v>
      </c>
      <c r="J37" s="147" t="s">
        <v>539</v>
      </c>
      <c r="K37" s="147" t="str">
        <f>VLOOKUP(E37,'[1]Mẫu số 25- gói thầu số 5-HC'!I$21:K$208,3,0)</f>
        <v>400 Test</v>
      </c>
      <c r="L37" s="148">
        <v>4800</v>
      </c>
      <c r="M37" s="147" t="s">
        <v>635</v>
      </c>
      <c r="N37" s="158">
        <v>1850</v>
      </c>
      <c r="O37" s="158">
        <f t="shared" si="0"/>
        <v>8880000</v>
      </c>
      <c r="P37" s="142" t="s">
        <v>406</v>
      </c>
      <c r="Q37" s="147" t="s">
        <v>540</v>
      </c>
    </row>
    <row r="38" spans="1:17" ht="129.75" customHeight="1" x14ac:dyDescent="0.2">
      <c r="A38" s="147">
        <v>30</v>
      </c>
      <c r="B38" s="147" t="s">
        <v>711</v>
      </c>
      <c r="C38" s="147" t="s">
        <v>715</v>
      </c>
      <c r="D38" s="147" t="s">
        <v>712</v>
      </c>
      <c r="E38" s="147" t="s">
        <v>714</v>
      </c>
      <c r="F38" s="147" t="s">
        <v>713</v>
      </c>
      <c r="G38" s="147" t="s">
        <v>716</v>
      </c>
      <c r="H38" s="147" t="s">
        <v>716</v>
      </c>
      <c r="I38" s="147" t="s">
        <v>539</v>
      </c>
      <c r="J38" s="147" t="s">
        <v>539</v>
      </c>
      <c r="K38" s="147" t="str">
        <f>VLOOKUP(E38,'[1]Mẫu số 25- gói thầu số 5-HC'!I$21:K$208,3,0)</f>
        <v>250 Test</v>
      </c>
      <c r="L38" s="148">
        <v>18000</v>
      </c>
      <c r="M38" s="147" t="s">
        <v>635</v>
      </c>
      <c r="N38" s="158">
        <v>3200</v>
      </c>
      <c r="O38" s="158">
        <f t="shared" si="0"/>
        <v>57600000</v>
      </c>
      <c r="P38" s="142" t="s">
        <v>406</v>
      </c>
      <c r="Q38" s="147" t="s">
        <v>540</v>
      </c>
    </row>
    <row r="39" spans="1:17" ht="129.75" customHeight="1" x14ac:dyDescent="0.2">
      <c r="A39" s="147">
        <v>31</v>
      </c>
      <c r="B39" s="147" t="s">
        <v>717</v>
      </c>
      <c r="C39" s="147" t="s">
        <v>721</v>
      </c>
      <c r="D39" s="147" t="s">
        <v>718</v>
      </c>
      <c r="E39" s="147" t="s">
        <v>720</v>
      </c>
      <c r="F39" s="147" t="s">
        <v>719</v>
      </c>
      <c r="G39" s="147" t="s">
        <v>722</v>
      </c>
      <c r="H39" s="147" t="s">
        <v>722</v>
      </c>
      <c r="I39" s="147" t="s">
        <v>539</v>
      </c>
      <c r="J39" s="147" t="s">
        <v>539</v>
      </c>
      <c r="K39" s="147" t="str">
        <f>VLOOKUP(E39,'[1]Mẫu số 25- gói thầu số 5-HC'!I$21:K$208,3,0)</f>
        <v>350 Test</v>
      </c>
      <c r="L39" s="148">
        <v>700</v>
      </c>
      <c r="M39" s="147" t="s">
        <v>635</v>
      </c>
      <c r="N39" s="158">
        <v>10600</v>
      </c>
      <c r="O39" s="158">
        <f t="shared" si="0"/>
        <v>7420000</v>
      </c>
      <c r="P39" s="142" t="s">
        <v>406</v>
      </c>
      <c r="Q39" s="147" t="s">
        <v>540</v>
      </c>
    </row>
    <row r="40" spans="1:17" ht="129.75" customHeight="1" x14ac:dyDescent="0.2">
      <c r="A40" s="147">
        <v>32</v>
      </c>
      <c r="B40" s="147" t="s">
        <v>723</v>
      </c>
      <c r="C40" s="147" t="s">
        <v>727</v>
      </c>
      <c r="D40" s="147" t="s">
        <v>724</v>
      </c>
      <c r="E40" s="147" t="s">
        <v>726</v>
      </c>
      <c r="F40" s="147" t="s">
        <v>725</v>
      </c>
      <c r="G40" s="147">
        <v>3183696122</v>
      </c>
      <c r="H40" s="147">
        <v>3183696122</v>
      </c>
      <c r="I40" s="147" t="s">
        <v>539</v>
      </c>
      <c r="J40" s="147" t="s">
        <v>539</v>
      </c>
      <c r="K40" s="147" t="str">
        <f>VLOOKUP(E40,'[1]Mẫu số 25- gói thầu số 5-HC'!I$21:K$208,3,0)</f>
        <v>200 Test</v>
      </c>
      <c r="L40" s="148">
        <v>2600</v>
      </c>
      <c r="M40" s="147" t="s">
        <v>635</v>
      </c>
      <c r="N40" s="158">
        <v>4950</v>
      </c>
      <c r="O40" s="158">
        <f t="shared" si="0"/>
        <v>12870000</v>
      </c>
      <c r="P40" s="142" t="s">
        <v>406</v>
      </c>
      <c r="Q40" s="147" t="s">
        <v>540</v>
      </c>
    </row>
    <row r="41" spans="1:17" ht="129.75" customHeight="1" x14ac:dyDescent="0.2">
      <c r="A41" s="147">
        <v>33</v>
      </c>
      <c r="B41" s="147" t="s">
        <v>728</v>
      </c>
      <c r="C41" s="147" t="s">
        <v>732</v>
      </c>
      <c r="D41" s="147" t="s">
        <v>729</v>
      </c>
      <c r="E41" s="147" t="s">
        <v>731</v>
      </c>
      <c r="F41" s="147" t="s">
        <v>730</v>
      </c>
      <c r="G41" s="147" t="s">
        <v>733</v>
      </c>
      <c r="H41" s="147" t="s">
        <v>733</v>
      </c>
      <c r="I41" s="147" t="s">
        <v>539</v>
      </c>
      <c r="J41" s="147" t="s">
        <v>539</v>
      </c>
      <c r="K41" s="147" t="str">
        <f>VLOOKUP(E41,'[1]Mẫu số 25- gói thầu số 5-HC'!I$21:K$208,3,0)</f>
        <v>250 Test</v>
      </c>
      <c r="L41" s="148">
        <v>5000</v>
      </c>
      <c r="M41" s="147" t="s">
        <v>635</v>
      </c>
      <c r="N41" s="158">
        <v>3050</v>
      </c>
      <c r="O41" s="158">
        <f t="shared" si="0"/>
        <v>15250000</v>
      </c>
      <c r="P41" s="142" t="s">
        <v>406</v>
      </c>
      <c r="Q41" s="147" t="s">
        <v>540</v>
      </c>
    </row>
    <row r="42" spans="1:17" ht="119.25" customHeight="1" x14ac:dyDescent="0.2">
      <c r="A42" s="147">
        <v>34</v>
      </c>
      <c r="B42" s="147" t="s">
        <v>734</v>
      </c>
      <c r="C42" s="147" t="s">
        <v>738</v>
      </c>
      <c r="D42" s="147" t="s">
        <v>735</v>
      </c>
      <c r="E42" s="147" t="s">
        <v>737</v>
      </c>
      <c r="F42" s="147" t="s">
        <v>736</v>
      </c>
      <c r="G42" s="147" t="s">
        <v>739</v>
      </c>
      <c r="H42" s="147" t="s">
        <v>739</v>
      </c>
      <c r="I42" s="147" t="s">
        <v>539</v>
      </c>
      <c r="J42" s="147" t="s">
        <v>539</v>
      </c>
      <c r="K42" s="147" t="str">
        <f>VLOOKUP(E42,'[1]Mẫu số 25- gói thầu số 5-HC'!I$21:K$208,3,0)</f>
        <v>3 x 1 mL</v>
      </c>
      <c r="L42" s="148">
        <v>3</v>
      </c>
      <c r="M42" s="147" t="s">
        <v>535</v>
      </c>
      <c r="N42" s="158">
        <v>275000</v>
      </c>
      <c r="O42" s="158">
        <f t="shared" si="0"/>
        <v>825000</v>
      </c>
      <c r="P42" s="142" t="s">
        <v>406</v>
      </c>
      <c r="Q42" s="147" t="s">
        <v>540</v>
      </c>
    </row>
    <row r="43" spans="1:17" ht="99.75" customHeight="1" x14ac:dyDescent="0.2">
      <c r="A43" s="147">
        <v>35</v>
      </c>
      <c r="B43" s="147" t="s">
        <v>740</v>
      </c>
      <c r="C43" s="147" t="s">
        <v>744</v>
      </c>
      <c r="D43" s="147" t="s">
        <v>741</v>
      </c>
      <c r="E43" s="147" t="s">
        <v>743</v>
      </c>
      <c r="F43" s="147" t="s">
        <v>742</v>
      </c>
      <c r="G43" s="147" t="s">
        <v>745</v>
      </c>
      <c r="H43" s="147" t="s">
        <v>745</v>
      </c>
      <c r="I43" s="147" t="s">
        <v>539</v>
      </c>
      <c r="J43" s="147" t="s">
        <v>539</v>
      </c>
      <c r="K43" s="147" t="str">
        <f>VLOOKUP(E43,'[1]Mẫu số 25- gói thầu số 5-HC'!I$21:K$208,3,0)</f>
        <v>5 x 1 mL</v>
      </c>
      <c r="L43" s="148">
        <v>5</v>
      </c>
      <c r="M43" s="147" t="s">
        <v>535</v>
      </c>
      <c r="N43" s="158">
        <v>295000</v>
      </c>
      <c r="O43" s="158">
        <f t="shared" si="0"/>
        <v>1475000</v>
      </c>
      <c r="P43" s="142" t="s">
        <v>406</v>
      </c>
      <c r="Q43" s="147" t="s">
        <v>540</v>
      </c>
    </row>
    <row r="44" spans="1:17" ht="99.75" customHeight="1" x14ac:dyDescent="0.2">
      <c r="A44" s="147">
        <v>36</v>
      </c>
      <c r="B44" s="147" t="s">
        <v>746</v>
      </c>
      <c r="C44" s="147" t="s">
        <v>750</v>
      </c>
      <c r="D44" s="147" t="s">
        <v>747</v>
      </c>
      <c r="E44" s="147" t="s">
        <v>749</v>
      </c>
      <c r="F44" s="147" t="s">
        <v>748</v>
      </c>
      <c r="G44" s="147" t="s">
        <v>751</v>
      </c>
      <c r="H44" s="147" t="s">
        <v>751</v>
      </c>
      <c r="I44" s="147" t="s">
        <v>539</v>
      </c>
      <c r="J44" s="147" t="s">
        <v>539</v>
      </c>
      <c r="K44" s="147" t="str">
        <f>VLOOKUP(E44,'[1]Mẫu số 25- gói thầu số 5-HC'!I$21:K$208,3,0)</f>
        <v>100 Test</v>
      </c>
      <c r="L44" s="148">
        <v>1000</v>
      </c>
      <c r="M44" s="147" t="s">
        <v>635</v>
      </c>
      <c r="N44" s="158">
        <v>26500</v>
      </c>
      <c r="O44" s="158">
        <f t="shared" si="0"/>
        <v>26500000</v>
      </c>
      <c r="P44" s="142" t="s">
        <v>406</v>
      </c>
      <c r="Q44" s="147" t="s">
        <v>540</v>
      </c>
    </row>
    <row r="45" spans="1:17" ht="99.75" customHeight="1" x14ac:dyDescent="0.2">
      <c r="A45" s="147">
        <v>37</v>
      </c>
      <c r="B45" s="147" t="s">
        <v>752</v>
      </c>
      <c r="C45" s="147" t="s">
        <v>756</v>
      </c>
      <c r="D45" s="147" t="s">
        <v>753</v>
      </c>
      <c r="E45" s="147" t="s">
        <v>755</v>
      </c>
      <c r="F45" s="147" t="s">
        <v>754</v>
      </c>
      <c r="G45" s="147" t="s">
        <v>757</v>
      </c>
      <c r="H45" s="147" t="s">
        <v>757</v>
      </c>
      <c r="I45" s="147" t="s">
        <v>539</v>
      </c>
      <c r="J45" s="147" t="s">
        <v>539</v>
      </c>
      <c r="K45" s="147" t="str">
        <f>VLOOKUP(E45,'[1]Mẫu số 25- gói thầu số 5-HC'!I$21:K$208,3,0)</f>
        <v>400 Test</v>
      </c>
      <c r="L45" s="148">
        <v>800</v>
      </c>
      <c r="M45" s="147" t="s">
        <v>635</v>
      </c>
      <c r="N45" s="158">
        <v>2200</v>
      </c>
      <c r="O45" s="158">
        <f t="shared" si="0"/>
        <v>1760000</v>
      </c>
      <c r="P45" s="142" t="s">
        <v>406</v>
      </c>
      <c r="Q45" s="147" t="s">
        <v>540</v>
      </c>
    </row>
    <row r="46" spans="1:17" ht="138" customHeight="1" x14ac:dyDescent="0.2">
      <c r="A46" s="147">
        <v>38</v>
      </c>
      <c r="B46" s="147" t="s">
        <v>758</v>
      </c>
      <c r="C46" s="147" t="s">
        <v>762</v>
      </c>
      <c r="D46" s="147" t="s">
        <v>759</v>
      </c>
      <c r="E46" s="147" t="s">
        <v>761</v>
      </c>
      <c r="F46" s="147" t="s">
        <v>760</v>
      </c>
      <c r="G46" s="147" t="s">
        <v>763</v>
      </c>
      <c r="H46" s="147" t="s">
        <v>763</v>
      </c>
      <c r="I46" s="147" t="s">
        <v>539</v>
      </c>
      <c r="J46" s="147" t="s">
        <v>539</v>
      </c>
      <c r="K46" s="147" t="str">
        <f>VLOOKUP(E46,'[1]Mẫu số 25- gói thầu số 5-HC'!I$21:K$208,3,0)</f>
        <v>500 Test</v>
      </c>
      <c r="L46" s="148">
        <v>14000</v>
      </c>
      <c r="M46" s="147" t="s">
        <v>635</v>
      </c>
      <c r="N46" s="158">
        <v>2950</v>
      </c>
      <c r="O46" s="158">
        <f t="shared" si="0"/>
        <v>41300000</v>
      </c>
      <c r="P46" s="142" t="s">
        <v>406</v>
      </c>
      <c r="Q46" s="147" t="s">
        <v>540</v>
      </c>
    </row>
    <row r="47" spans="1:17" ht="99.75" customHeight="1" x14ac:dyDescent="0.2">
      <c r="A47" s="147">
        <v>39</v>
      </c>
      <c r="B47" s="147" t="s">
        <v>764</v>
      </c>
      <c r="C47" s="147" t="s">
        <v>768</v>
      </c>
      <c r="D47" s="147" t="s">
        <v>765</v>
      </c>
      <c r="E47" s="147" t="s">
        <v>767</v>
      </c>
      <c r="F47" s="147" t="s">
        <v>766</v>
      </c>
      <c r="G47" s="147" t="s">
        <v>769</v>
      </c>
      <c r="H47" s="147" t="s">
        <v>769</v>
      </c>
      <c r="I47" s="147" t="s">
        <v>539</v>
      </c>
      <c r="J47" s="147" t="s">
        <v>539</v>
      </c>
      <c r="K47" s="147" t="str">
        <f>VLOOKUP(E47,'[1]Mẫu số 25- gói thầu số 5-HC'!I$21:K$208,3,0)</f>
        <v>300 Test</v>
      </c>
      <c r="L47" s="148">
        <v>2100</v>
      </c>
      <c r="M47" s="147" t="s">
        <v>635</v>
      </c>
      <c r="N47" s="158">
        <v>950</v>
      </c>
      <c r="O47" s="158">
        <f t="shared" si="0"/>
        <v>1995000</v>
      </c>
      <c r="P47" s="142" t="s">
        <v>406</v>
      </c>
      <c r="Q47" s="147" t="s">
        <v>540</v>
      </c>
    </row>
    <row r="48" spans="1:17" ht="99.75" customHeight="1" x14ac:dyDescent="0.2">
      <c r="A48" s="147">
        <v>40</v>
      </c>
      <c r="B48" s="147" t="s">
        <v>770</v>
      </c>
      <c r="C48" s="147" t="s">
        <v>774</v>
      </c>
      <c r="D48" s="147" t="s">
        <v>771</v>
      </c>
      <c r="E48" s="147" t="s">
        <v>773</v>
      </c>
      <c r="F48" s="147" t="s">
        <v>772</v>
      </c>
      <c r="G48" s="147" t="s">
        <v>775</v>
      </c>
      <c r="H48" s="147" t="s">
        <v>775</v>
      </c>
      <c r="I48" s="147" t="s">
        <v>539</v>
      </c>
      <c r="J48" s="147" t="s">
        <v>539</v>
      </c>
      <c r="K48" s="147" t="str">
        <f>VLOOKUP(E48,'[1]Mẫu số 25- gói thầu số 5-HC'!I$21:K$208,3,0)</f>
        <v>300 Test</v>
      </c>
      <c r="L48" s="148">
        <v>1200</v>
      </c>
      <c r="M48" s="147" t="s">
        <v>635</v>
      </c>
      <c r="N48" s="158">
        <v>6635</v>
      </c>
      <c r="O48" s="158">
        <f t="shared" si="0"/>
        <v>7962000</v>
      </c>
      <c r="P48" s="142" t="s">
        <v>406</v>
      </c>
      <c r="Q48" s="147" t="s">
        <v>540</v>
      </c>
    </row>
    <row r="49" spans="1:17" ht="142.5" customHeight="1" x14ac:dyDescent="0.2">
      <c r="A49" s="147">
        <v>41</v>
      </c>
      <c r="B49" s="147" t="s">
        <v>776</v>
      </c>
      <c r="C49" s="147" t="s">
        <v>780</v>
      </c>
      <c r="D49" s="147" t="s">
        <v>777</v>
      </c>
      <c r="E49" s="147" t="s">
        <v>779</v>
      </c>
      <c r="F49" s="147" t="s">
        <v>778</v>
      </c>
      <c r="G49" s="147" t="s">
        <v>781</v>
      </c>
      <c r="H49" s="147" t="s">
        <v>781</v>
      </c>
      <c r="I49" s="147" t="s">
        <v>539</v>
      </c>
      <c r="J49" s="147" t="s">
        <v>539</v>
      </c>
      <c r="K49" s="147" t="str">
        <f>VLOOKUP(E49,'[1]Mẫu số 25- gói thầu số 5-HC'!I$21:K$208,3,0)</f>
        <v>500 Test</v>
      </c>
      <c r="L49" s="148">
        <v>20000</v>
      </c>
      <c r="M49" s="147" t="s">
        <v>635</v>
      </c>
      <c r="N49" s="158">
        <v>2840</v>
      </c>
      <c r="O49" s="158">
        <f t="shared" si="0"/>
        <v>56800000</v>
      </c>
      <c r="P49" s="142" t="s">
        <v>406</v>
      </c>
      <c r="Q49" s="147" t="s">
        <v>540</v>
      </c>
    </row>
    <row r="50" spans="1:17" ht="117" customHeight="1" x14ac:dyDescent="0.2">
      <c r="A50" s="147">
        <v>42</v>
      </c>
      <c r="B50" s="147" t="s">
        <v>782</v>
      </c>
      <c r="C50" s="147" t="s">
        <v>786</v>
      </c>
      <c r="D50" s="147" t="s">
        <v>783</v>
      </c>
      <c r="E50" s="147" t="s">
        <v>785</v>
      </c>
      <c r="F50" s="147" t="s">
        <v>784</v>
      </c>
      <c r="G50" s="147" t="s">
        <v>787</v>
      </c>
      <c r="H50" s="147" t="s">
        <v>787</v>
      </c>
      <c r="I50" s="147" t="s">
        <v>539</v>
      </c>
      <c r="J50" s="147" t="s">
        <v>539</v>
      </c>
      <c r="K50" s="147" t="str">
        <f>VLOOKUP(E50,'[1]Mẫu số 25- gói thầu số 5-HC'!I$21:K$208,3,0)</f>
        <v>350 Test</v>
      </c>
      <c r="L50" s="148">
        <v>1400</v>
      </c>
      <c r="M50" s="147" t="s">
        <v>635</v>
      </c>
      <c r="N50" s="158">
        <v>1750</v>
      </c>
      <c r="O50" s="158">
        <f t="shared" si="0"/>
        <v>2450000</v>
      </c>
      <c r="P50" s="142" t="s">
        <v>406</v>
      </c>
      <c r="Q50" s="147" t="s">
        <v>540</v>
      </c>
    </row>
    <row r="51" spans="1:17" ht="92.25" customHeight="1" x14ac:dyDescent="0.2">
      <c r="A51" s="147">
        <v>43</v>
      </c>
      <c r="B51" s="147" t="s">
        <v>788</v>
      </c>
      <c r="C51" s="147" t="s">
        <v>792</v>
      </c>
      <c r="D51" s="147" t="s">
        <v>789</v>
      </c>
      <c r="E51" s="147" t="s">
        <v>791</v>
      </c>
      <c r="F51" s="147" t="s">
        <v>790</v>
      </c>
      <c r="G51" s="147" t="s">
        <v>793</v>
      </c>
      <c r="H51" s="147" t="s">
        <v>793</v>
      </c>
      <c r="I51" s="147" t="s">
        <v>539</v>
      </c>
      <c r="J51" s="147" t="s">
        <v>539</v>
      </c>
      <c r="K51" s="147" t="str">
        <f>VLOOKUP(E51,'[1]Mẫu số 25- gói thầu số 5-HC'!I$21:K$208,3,0)</f>
        <v>300 Test</v>
      </c>
      <c r="L51" s="148">
        <v>600</v>
      </c>
      <c r="M51" s="147" t="s">
        <v>635</v>
      </c>
      <c r="N51" s="158">
        <v>2230</v>
      </c>
      <c r="O51" s="158">
        <f t="shared" si="0"/>
        <v>1338000</v>
      </c>
      <c r="P51" s="142" t="s">
        <v>406</v>
      </c>
      <c r="Q51" s="147" t="s">
        <v>540</v>
      </c>
    </row>
    <row r="52" spans="1:17" ht="87" customHeight="1" x14ac:dyDescent="0.2">
      <c r="A52" s="147">
        <v>44</v>
      </c>
      <c r="B52" s="147" t="s">
        <v>794</v>
      </c>
      <c r="C52" s="147" t="s">
        <v>798</v>
      </c>
      <c r="D52" s="147" t="s">
        <v>795</v>
      </c>
      <c r="E52" s="147" t="s">
        <v>797</v>
      </c>
      <c r="F52" s="147" t="s">
        <v>796</v>
      </c>
      <c r="G52" s="147" t="s">
        <v>799</v>
      </c>
      <c r="H52" s="147" t="s">
        <v>799</v>
      </c>
      <c r="I52" s="147" t="s">
        <v>539</v>
      </c>
      <c r="J52" s="147" t="s">
        <v>539</v>
      </c>
      <c r="K52" s="147" t="str">
        <f>VLOOKUP(E52,'[1]Mẫu số 25- gói thầu số 5-HC'!I$21:K$208,3,0)</f>
        <v>300 Test</v>
      </c>
      <c r="L52" s="148">
        <v>300</v>
      </c>
      <c r="M52" s="147" t="s">
        <v>635</v>
      </c>
      <c r="N52" s="158">
        <v>27900</v>
      </c>
      <c r="O52" s="158">
        <f t="shared" si="0"/>
        <v>8370000</v>
      </c>
      <c r="P52" s="142" t="s">
        <v>406</v>
      </c>
      <c r="Q52" s="147" t="s">
        <v>540</v>
      </c>
    </row>
    <row r="53" spans="1:17" ht="99.75" customHeight="1" x14ac:dyDescent="0.2">
      <c r="A53" s="147">
        <v>45</v>
      </c>
      <c r="B53" s="147" t="s">
        <v>800</v>
      </c>
      <c r="C53" s="147" t="s">
        <v>804</v>
      </c>
      <c r="D53" s="147" t="s">
        <v>801</v>
      </c>
      <c r="E53" s="147" t="s">
        <v>803</v>
      </c>
      <c r="F53" s="147" t="s">
        <v>802</v>
      </c>
      <c r="G53" s="147" t="s">
        <v>805</v>
      </c>
      <c r="H53" s="147" t="s">
        <v>805</v>
      </c>
      <c r="I53" s="147" t="s">
        <v>539</v>
      </c>
      <c r="J53" s="147" t="s">
        <v>539</v>
      </c>
      <c r="K53" s="147" t="str">
        <f>VLOOKUP(E53,'[1]Mẫu số 25- gói thầu số 5-HC'!I$21:K$208,3,0)</f>
        <v>100 Test</v>
      </c>
      <c r="L53" s="148">
        <v>600</v>
      </c>
      <c r="M53" s="147" t="s">
        <v>635</v>
      </c>
      <c r="N53" s="158">
        <v>26950</v>
      </c>
      <c r="O53" s="158">
        <f t="shared" si="0"/>
        <v>16170000</v>
      </c>
      <c r="P53" s="142" t="s">
        <v>406</v>
      </c>
      <c r="Q53" s="147" t="s">
        <v>540</v>
      </c>
    </row>
    <row r="54" spans="1:17" ht="99.75" customHeight="1" x14ac:dyDescent="0.2">
      <c r="A54" s="147">
        <v>46</v>
      </c>
      <c r="B54" s="147" t="s">
        <v>806</v>
      </c>
      <c r="C54" s="147" t="s">
        <v>810</v>
      </c>
      <c r="D54" s="147" t="s">
        <v>807</v>
      </c>
      <c r="E54" s="147" t="s">
        <v>809</v>
      </c>
      <c r="F54" s="147" t="s">
        <v>808</v>
      </c>
      <c r="G54" s="147" t="s">
        <v>811</v>
      </c>
      <c r="H54" s="147" t="s">
        <v>811</v>
      </c>
      <c r="I54" s="147" t="s">
        <v>539</v>
      </c>
      <c r="J54" s="147" t="s">
        <v>539</v>
      </c>
      <c r="K54" s="147" t="str">
        <f>VLOOKUP(E54,'[1]Mẫu số 25- gói thầu số 5-HC'!I$21:K$208,3,0)</f>
        <v>800 Test</v>
      </c>
      <c r="L54" s="148">
        <v>16000</v>
      </c>
      <c r="M54" s="147" t="s">
        <v>635</v>
      </c>
      <c r="N54" s="158">
        <v>1830</v>
      </c>
      <c r="O54" s="158">
        <f t="shared" si="0"/>
        <v>29280000</v>
      </c>
      <c r="P54" s="142" t="s">
        <v>406</v>
      </c>
      <c r="Q54" s="147" t="s">
        <v>540</v>
      </c>
    </row>
    <row r="55" spans="1:17" ht="99.75" customHeight="1" x14ac:dyDescent="0.2">
      <c r="A55" s="147">
        <v>47</v>
      </c>
      <c r="B55" s="147" t="s">
        <v>812</v>
      </c>
      <c r="C55" s="147" t="s">
        <v>816</v>
      </c>
      <c r="D55" s="147" t="s">
        <v>813</v>
      </c>
      <c r="E55" s="147" t="s">
        <v>815</v>
      </c>
      <c r="F55" s="147" t="s">
        <v>814</v>
      </c>
      <c r="G55" s="147" t="s">
        <v>817</v>
      </c>
      <c r="H55" s="147" t="s">
        <v>817</v>
      </c>
      <c r="I55" s="147" t="s">
        <v>539</v>
      </c>
      <c r="J55" s="147" t="s">
        <v>539</v>
      </c>
      <c r="K55" s="147" t="str">
        <f>VLOOKUP(E55,'[1]Mẫu số 25- gói thầu số 5-HC'!I$21:K$208,3,0)</f>
        <v>200 Test</v>
      </c>
      <c r="L55" s="148">
        <v>400</v>
      </c>
      <c r="M55" s="147" t="s">
        <v>635</v>
      </c>
      <c r="N55" s="158">
        <v>13300</v>
      </c>
      <c r="O55" s="158">
        <f t="shared" si="0"/>
        <v>5320000</v>
      </c>
      <c r="P55" s="142" t="s">
        <v>406</v>
      </c>
      <c r="Q55" s="147" t="s">
        <v>540</v>
      </c>
    </row>
    <row r="56" spans="1:17" ht="99.75" customHeight="1" x14ac:dyDescent="0.2">
      <c r="A56" s="147">
        <v>48</v>
      </c>
      <c r="B56" s="147" t="s">
        <v>818</v>
      </c>
      <c r="C56" s="147" t="s">
        <v>822</v>
      </c>
      <c r="D56" s="147" t="s">
        <v>819</v>
      </c>
      <c r="E56" s="147" t="s">
        <v>821</v>
      </c>
      <c r="F56" s="147" t="s">
        <v>820</v>
      </c>
      <c r="G56" s="147" t="s">
        <v>823</v>
      </c>
      <c r="H56" s="147" t="s">
        <v>823</v>
      </c>
      <c r="I56" s="147" t="s">
        <v>539</v>
      </c>
      <c r="J56" s="147" t="s">
        <v>539</v>
      </c>
      <c r="K56" s="147" t="str">
        <f>VLOOKUP(E56,'[1]Mẫu số 25- gói thầu số 5-HC'!I$21:K$208,3,0)</f>
        <v>250 Test</v>
      </c>
      <c r="L56" s="148">
        <v>1000</v>
      </c>
      <c r="M56" s="147" t="s">
        <v>635</v>
      </c>
      <c r="N56" s="158">
        <v>1635</v>
      </c>
      <c r="O56" s="158">
        <f t="shared" si="0"/>
        <v>1635000</v>
      </c>
      <c r="P56" s="142" t="s">
        <v>406</v>
      </c>
      <c r="Q56" s="147" t="s">
        <v>540</v>
      </c>
    </row>
    <row r="57" spans="1:17" ht="99.75" customHeight="1" x14ac:dyDescent="0.2">
      <c r="A57" s="147">
        <v>49</v>
      </c>
      <c r="B57" s="147" t="s">
        <v>824</v>
      </c>
      <c r="C57" s="147" t="s">
        <v>828</v>
      </c>
      <c r="D57" s="147" t="s">
        <v>825</v>
      </c>
      <c r="E57" s="147" t="s">
        <v>827</v>
      </c>
      <c r="F57" s="147" t="s">
        <v>826</v>
      </c>
      <c r="G57" s="147" t="s">
        <v>829</v>
      </c>
      <c r="H57" s="147" t="s">
        <v>829</v>
      </c>
      <c r="I57" s="147" t="s">
        <v>539</v>
      </c>
      <c r="J57" s="147" t="s">
        <v>539</v>
      </c>
      <c r="K57" s="147" t="str">
        <f>VLOOKUP(E57,'[1]Mẫu số 25- gói thầu số 5-HC'!I$21:K$208,3,0)</f>
        <v>150 Test</v>
      </c>
      <c r="L57" s="148">
        <v>265</v>
      </c>
      <c r="M57" s="147" t="s">
        <v>635</v>
      </c>
      <c r="N57" s="158">
        <v>27800</v>
      </c>
      <c r="O57" s="158">
        <f t="shared" si="0"/>
        <v>7367000</v>
      </c>
      <c r="P57" s="142" t="s">
        <v>406</v>
      </c>
      <c r="Q57" s="147" t="s">
        <v>540</v>
      </c>
    </row>
    <row r="58" spans="1:17" ht="92.25" customHeight="1" x14ac:dyDescent="0.2">
      <c r="A58" s="147">
        <v>50</v>
      </c>
      <c r="B58" s="147" t="s">
        <v>830</v>
      </c>
      <c r="C58" s="147" t="s">
        <v>833</v>
      </c>
      <c r="D58" s="147" t="s">
        <v>831</v>
      </c>
      <c r="E58" s="147" t="s">
        <v>832</v>
      </c>
      <c r="F58" s="147" t="s">
        <v>831</v>
      </c>
      <c r="G58" s="147" t="s">
        <v>834</v>
      </c>
      <c r="H58" s="147" t="s">
        <v>834</v>
      </c>
      <c r="I58" s="147" t="s">
        <v>539</v>
      </c>
      <c r="J58" s="147" t="s">
        <v>539</v>
      </c>
      <c r="K58" s="147" t="str">
        <f>VLOOKUP(E58,'[1]Mẫu số 25- gói thầu số 5-HC'!I$21:K$208,3,0)</f>
        <v>400 Test</v>
      </c>
      <c r="L58" s="148">
        <v>2400</v>
      </c>
      <c r="M58" s="147" t="s">
        <v>635</v>
      </c>
      <c r="N58" s="158">
        <v>2395</v>
      </c>
      <c r="O58" s="158">
        <f t="shared" si="0"/>
        <v>5748000</v>
      </c>
      <c r="P58" s="142" t="s">
        <v>406</v>
      </c>
      <c r="Q58" s="147" t="s">
        <v>540</v>
      </c>
    </row>
    <row r="59" spans="1:17" ht="99.75" customHeight="1" x14ac:dyDescent="0.2">
      <c r="A59" s="147">
        <v>51</v>
      </c>
      <c r="B59" s="147" t="s">
        <v>835</v>
      </c>
      <c r="C59" s="147" t="s">
        <v>839</v>
      </c>
      <c r="D59" s="147" t="s">
        <v>836</v>
      </c>
      <c r="E59" s="147" t="s">
        <v>838</v>
      </c>
      <c r="F59" s="147" t="s">
        <v>837</v>
      </c>
      <c r="G59" s="147" t="s">
        <v>840</v>
      </c>
      <c r="H59" s="147" t="s">
        <v>840</v>
      </c>
      <c r="I59" s="147" t="s">
        <v>539</v>
      </c>
      <c r="J59" s="147" t="s">
        <v>539</v>
      </c>
      <c r="K59" s="147" t="str">
        <f>VLOOKUP(E59,'[1]Mẫu số 25- gói thầu số 5-HC'!I$21:K$208,3,0)</f>
        <v>300 Test</v>
      </c>
      <c r="L59" s="148">
        <v>1800</v>
      </c>
      <c r="M59" s="147" t="s">
        <v>635</v>
      </c>
      <c r="N59" s="158">
        <v>1850</v>
      </c>
      <c r="O59" s="158">
        <f t="shared" si="0"/>
        <v>3330000</v>
      </c>
      <c r="P59" s="142" t="s">
        <v>406</v>
      </c>
      <c r="Q59" s="147" t="s">
        <v>540</v>
      </c>
    </row>
    <row r="60" spans="1:17" ht="99.75" customHeight="1" x14ac:dyDescent="0.2">
      <c r="A60" s="147">
        <v>52</v>
      </c>
      <c r="B60" s="147" t="s">
        <v>841</v>
      </c>
      <c r="C60" s="147" t="s">
        <v>845</v>
      </c>
      <c r="D60" s="147" t="s">
        <v>842</v>
      </c>
      <c r="E60" s="147" t="s">
        <v>844</v>
      </c>
      <c r="F60" s="147" t="s">
        <v>843</v>
      </c>
      <c r="G60" s="147" t="s">
        <v>846</v>
      </c>
      <c r="H60" s="147" t="s">
        <v>846</v>
      </c>
      <c r="I60" s="147" t="s">
        <v>539</v>
      </c>
      <c r="J60" s="147" t="s">
        <v>539</v>
      </c>
      <c r="K60" s="147" t="str">
        <f>VLOOKUP(E60,'[1]Mẫu số 25- gói thầu số 5-HC'!I$21:K$208,3,0)</f>
        <v>500 Test</v>
      </c>
      <c r="L60" s="148">
        <v>14000</v>
      </c>
      <c r="M60" s="147" t="s">
        <v>635</v>
      </c>
      <c r="N60" s="158">
        <v>3185</v>
      </c>
      <c r="O60" s="158">
        <f t="shared" si="0"/>
        <v>44590000</v>
      </c>
      <c r="P60" s="142" t="s">
        <v>406</v>
      </c>
      <c r="Q60" s="147" t="s">
        <v>540</v>
      </c>
    </row>
    <row r="61" spans="1:17" ht="99.75" customHeight="1" x14ac:dyDescent="0.2">
      <c r="A61" s="147">
        <v>53</v>
      </c>
      <c r="B61" s="147" t="s">
        <v>847</v>
      </c>
      <c r="C61" s="147" t="s">
        <v>851</v>
      </c>
      <c r="D61" s="147" t="s">
        <v>848</v>
      </c>
      <c r="E61" s="147" t="s">
        <v>850</v>
      </c>
      <c r="F61" s="147" t="s">
        <v>849</v>
      </c>
      <c r="G61" s="147" t="s">
        <v>852</v>
      </c>
      <c r="H61" s="147" t="s">
        <v>852</v>
      </c>
      <c r="I61" s="147" t="s">
        <v>539</v>
      </c>
      <c r="J61" s="147" t="s">
        <v>539</v>
      </c>
      <c r="K61" s="147" t="str">
        <f>VLOOKUP(E61,'[1]Mẫu số 25- gói thầu số 5-HC'!I$21:K$208,3,0)</f>
        <v>150 Test</v>
      </c>
      <c r="L61" s="148">
        <v>3000</v>
      </c>
      <c r="M61" s="147" t="s">
        <v>635</v>
      </c>
      <c r="N61" s="158">
        <v>41800</v>
      </c>
      <c r="O61" s="158">
        <f t="shared" si="0"/>
        <v>125400000</v>
      </c>
      <c r="P61" s="142" t="s">
        <v>406</v>
      </c>
      <c r="Q61" s="147" t="s">
        <v>540</v>
      </c>
    </row>
    <row r="62" spans="1:17" ht="99.75" customHeight="1" x14ac:dyDescent="0.2">
      <c r="A62" s="147">
        <v>54</v>
      </c>
      <c r="B62" s="147" t="s">
        <v>853</v>
      </c>
      <c r="C62" s="147" t="s">
        <v>857</v>
      </c>
      <c r="D62" s="147" t="s">
        <v>854</v>
      </c>
      <c r="E62" s="147" t="s">
        <v>856</v>
      </c>
      <c r="F62" s="147" t="s">
        <v>855</v>
      </c>
      <c r="G62" s="147" t="s">
        <v>858</v>
      </c>
      <c r="H62" s="147" t="s">
        <v>858</v>
      </c>
      <c r="I62" s="147" t="s">
        <v>539</v>
      </c>
      <c r="J62" s="147" t="s">
        <v>539</v>
      </c>
      <c r="K62" s="147" t="str">
        <f>VLOOKUP(E62,'[1]Mẫu số 25- gói thầu số 5-HC'!I$21:K$208,3,0)</f>
        <v>200 Test</v>
      </c>
      <c r="L62" s="148">
        <v>3200</v>
      </c>
      <c r="M62" s="147" t="s">
        <v>635</v>
      </c>
      <c r="N62" s="158">
        <v>16850</v>
      </c>
      <c r="O62" s="158">
        <f t="shared" si="0"/>
        <v>53920000</v>
      </c>
      <c r="P62" s="142" t="s">
        <v>406</v>
      </c>
      <c r="Q62" s="147" t="s">
        <v>540</v>
      </c>
    </row>
    <row r="63" spans="1:17" ht="89.25" customHeight="1" x14ac:dyDescent="0.2">
      <c r="A63" s="147">
        <v>55</v>
      </c>
      <c r="B63" s="147" t="s">
        <v>859</v>
      </c>
      <c r="C63" s="147" t="s">
        <v>863</v>
      </c>
      <c r="D63" s="147" t="s">
        <v>860</v>
      </c>
      <c r="E63" s="147" t="s">
        <v>862</v>
      </c>
      <c r="F63" s="147" t="s">
        <v>861</v>
      </c>
      <c r="G63" s="147" t="s">
        <v>864</v>
      </c>
      <c r="H63" s="147" t="s">
        <v>864</v>
      </c>
      <c r="I63" s="147" t="s">
        <v>539</v>
      </c>
      <c r="J63" s="147" t="s">
        <v>539</v>
      </c>
      <c r="K63" s="147" t="str">
        <f>VLOOKUP(E63,'[1]Mẫu số 25- gói thầu số 5-HC'!I$21:K$208,3,0)</f>
        <v>150 Test</v>
      </c>
      <c r="L63" s="148">
        <v>1200</v>
      </c>
      <c r="M63" s="147" t="s">
        <v>635</v>
      </c>
      <c r="N63" s="158">
        <v>9300</v>
      </c>
      <c r="O63" s="158">
        <f t="shared" si="0"/>
        <v>11160000</v>
      </c>
      <c r="P63" s="142" t="s">
        <v>406</v>
      </c>
      <c r="Q63" s="147" t="s">
        <v>540</v>
      </c>
    </row>
    <row r="64" spans="1:17" ht="99.75" customHeight="1" x14ac:dyDescent="0.2">
      <c r="A64" s="147">
        <v>56</v>
      </c>
      <c r="B64" s="147" t="s">
        <v>865</v>
      </c>
      <c r="C64" s="147" t="s">
        <v>869</v>
      </c>
      <c r="D64" s="147" t="s">
        <v>866</v>
      </c>
      <c r="E64" s="147" t="s">
        <v>868</v>
      </c>
      <c r="F64" s="147" t="s">
        <v>867</v>
      </c>
      <c r="G64" s="147" t="s">
        <v>870</v>
      </c>
      <c r="H64" s="147" t="s">
        <v>870</v>
      </c>
      <c r="I64" s="147" t="s">
        <v>539</v>
      </c>
      <c r="J64" s="147" t="s">
        <v>539</v>
      </c>
      <c r="K64" s="147" t="str">
        <f>VLOOKUP(E64,'[1]Mẫu số 25- gói thầu số 5-HC'!I$21:K$208,3,0)</f>
        <v>100 Test</v>
      </c>
      <c r="L64" s="148">
        <v>600</v>
      </c>
      <c r="M64" s="147" t="s">
        <v>635</v>
      </c>
      <c r="N64" s="158">
        <v>17000</v>
      </c>
      <c r="O64" s="158">
        <f t="shared" si="0"/>
        <v>10200000</v>
      </c>
      <c r="P64" s="142" t="s">
        <v>406</v>
      </c>
      <c r="Q64" s="147" t="s">
        <v>540</v>
      </c>
    </row>
    <row r="65" spans="1:17" ht="91.5" customHeight="1" x14ac:dyDescent="0.2">
      <c r="A65" s="147">
        <v>57</v>
      </c>
      <c r="B65" s="147" t="s">
        <v>871</v>
      </c>
      <c r="C65" s="147" t="s">
        <v>875</v>
      </c>
      <c r="D65" s="147" t="s">
        <v>872</v>
      </c>
      <c r="E65" s="147" t="s">
        <v>874</v>
      </c>
      <c r="F65" s="147" t="s">
        <v>873</v>
      </c>
      <c r="G65" s="147" t="s">
        <v>876</v>
      </c>
      <c r="H65" s="147" t="s">
        <v>876</v>
      </c>
      <c r="I65" s="147" t="s">
        <v>539</v>
      </c>
      <c r="J65" s="147" t="s">
        <v>539</v>
      </c>
      <c r="K65" s="147" t="str">
        <f>VLOOKUP(E65,'[1]Mẫu số 25- gói thầu số 5-HC'!I$21:K$208,3,0)</f>
        <v>4 x 3 mL</v>
      </c>
      <c r="L65" s="148">
        <v>12</v>
      </c>
      <c r="M65" s="147" t="s">
        <v>535</v>
      </c>
      <c r="N65" s="158">
        <v>329000</v>
      </c>
      <c r="O65" s="158">
        <f t="shared" si="0"/>
        <v>3948000</v>
      </c>
      <c r="P65" s="142" t="s">
        <v>406</v>
      </c>
      <c r="Q65" s="147" t="s">
        <v>540</v>
      </c>
    </row>
    <row r="66" spans="1:17" ht="130.5" customHeight="1" x14ac:dyDescent="0.2">
      <c r="A66" s="147">
        <v>58</v>
      </c>
      <c r="B66" s="147" t="s">
        <v>877</v>
      </c>
      <c r="C66" s="147" t="s">
        <v>881</v>
      </c>
      <c r="D66" s="147" t="s">
        <v>878</v>
      </c>
      <c r="E66" s="147" t="s">
        <v>880</v>
      </c>
      <c r="F66" s="147" t="s">
        <v>879</v>
      </c>
      <c r="G66" s="147" t="s">
        <v>882</v>
      </c>
      <c r="H66" s="147" t="s">
        <v>882</v>
      </c>
      <c r="I66" s="147" t="s">
        <v>539</v>
      </c>
      <c r="J66" s="147" t="s">
        <v>539</v>
      </c>
      <c r="K66" s="147" t="str">
        <f>VLOOKUP(E66,'[1]Mẫu số 25- gói thầu số 5-HC'!I$21:K$208,3,0)</f>
        <v>200 Test</v>
      </c>
      <c r="L66" s="148">
        <v>400</v>
      </c>
      <c r="M66" s="147" t="s">
        <v>635</v>
      </c>
      <c r="N66" s="158">
        <v>2785</v>
      </c>
      <c r="O66" s="158">
        <f t="shared" si="0"/>
        <v>1114000</v>
      </c>
      <c r="P66" s="142" t="s">
        <v>406</v>
      </c>
      <c r="Q66" s="147" t="s">
        <v>540</v>
      </c>
    </row>
    <row r="67" spans="1:17" ht="99.75" customHeight="1" x14ac:dyDescent="0.2">
      <c r="A67" s="147">
        <v>59</v>
      </c>
      <c r="B67" s="147" t="s">
        <v>883</v>
      </c>
      <c r="C67" s="147" t="s">
        <v>887</v>
      </c>
      <c r="D67" s="147" t="s">
        <v>884</v>
      </c>
      <c r="E67" s="147" t="s">
        <v>886</v>
      </c>
      <c r="F67" s="147" t="s">
        <v>885</v>
      </c>
      <c r="G67" s="147" t="s">
        <v>888</v>
      </c>
      <c r="H67" s="147" t="s">
        <v>888</v>
      </c>
      <c r="I67" s="147" t="s">
        <v>539</v>
      </c>
      <c r="J67" s="147" t="s">
        <v>539</v>
      </c>
      <c r="K67" s="147" t="str">
        <f>VLOOKUP(E67,'[1]Mẫu số 25- gói thầu số 5-HC'!I$21:K$208,3,0)</f>
        <v>200 Test</v>
      </c>
      <c r="L67" s="148">
        <v>200</v>
      </c>
      <c r="M67" s="147" t="s">
        <v>635</v>
      </c>
      <c r="N67" s="158">
        <v>6630</v>
      </c>
      <c r="O67" s="158">
        <f t="shared" si="0"/>
        <v>1326000</v>
      </c>
      <c r="P67" s="142" t="s">
        <v>406</v>
      </c>
      <c r="Q67" s="147" t="s">
        <v>540</v>
      </c>
    </row>
    <row r="68" spans="1:17" ht="99.75" customHeight="1" x14ac:dyDescent="0.2">
      <c r="A68" s="147">
        <v>60</v>
      </c>
      <c r="B68" s="147" t="s">
        <v>889</v>
      </c>
      <c r="C68" s="147" t="s">
        <v>893</v>
      </c>
      <c r="D68" s="147" t="s">
        <v>890</v>
      </c>
      <c r="E68" s="147" t="s">
        <v>892</v>
      </c>
      <c r="F68" s="147" t="s">
        <v>891</v>
      </c>
      <c r="G68" s="147" t="s">
        <v>894</v>
      </c>
      <c r="H68" s="147" t="s">
        <v>894</v>
      </c>
      <c r="I68" s="147" t="s">
        <v>539</v>
      </c>
      <c r="J68" s="147" t="s">
        <v>539</v>
      </c>
      <c r="K68" s="147" t="str">
        <f>VLOOKUP(E68,'[1]Mẫu số 25- gói thầu số 5-HC'!I$21:K$208,3,0)</f>
        <v>300 Test</v>
      </c>
      <c r="L68" s="148">
        <v>300</v>
      </c>
      <c r="M68" s="147" t="s">
        <v>635</v>
      </c>
      <c r="N68" s="158">
        <v>2850</v>
      </c>
      <c r="O68" s="158">
        <f t="shared" si="0"/>
        <v>855000</v>
      </c>
      <c r="P68" s="142" t="s">
        <v>406</v>
      </c>
      <c r="Q68" s="147" t="s">
        <v>540</v>
      </c>
    </row>
    <row r="69" spans="1:17" ht="88.5" customHeight="1" x14ac:dyDescent="0.2">
      <c r="A69" s="147">
        <v>61</v>
      </c>
      <c r="B69" s="147" t="s">
        <v>895</v>
      </c>
      <c r="C69" s="147" t="s">
        <v>899</v>
      </c>
      <c r="D69" s="147" t="s">
        <v>896</v>
      </c>
      <c r="E69" s="147" t="s">
        <v>898</v>
      </c>
      <c r="F69" s="147" t="s">
        <v>897</v>
      </c>
      <c r="G69" s="147" t="s">
        <v>900</v>
      </c>
      <c r="H69" s="147" t="s">
        <v>900</v>
      </c>
      <c r="I69" s="147" t="s">
        <v>539</v>
      </c>
      <c r="J69" s="147" t="s">
        <v>539</v>
      </c>
      <c r="K69" s="147" t="str">
        <f>VLOOKUP(E69,'[1]Mẫu số 25- gói thầu số 5-HC'!I$21:K$208,3,0)</f>
        <v>2 x 2 L</v>
      </c>
      <c r="L69" s="148">
        <v>10000</v>
      </c>
      <c r="M69" s="147" t="s">
        <v>535</v>
      </c>
      <c r="N69" s="158">
        <v>456</v>
      </c>
      <c r="O69" s="158">
        <f t="shared" si="0"/>
        <v>4560000</v>
      </c>
      <c r="P69" s="142" t="s">
        <v>406</v>
      </c>
      <c r="Q69" s="147" t="s">
        <v>540</v>
      </c>
    </row>
    <row r="70" spans="1:17" ht="93" customHeight="1" x14ac:dyDescent="0.2">
      <c r="A70" s="147">
        <v>62</v>
      </c>
      <c r="B70" s="147" t="s">
        <v>901</v>
      </c>
      <c r="C70" s="147" t="s">
        <v>905</v>
      </c>
      <c r="D70" s="147" t="s">
        <v>902</v>
      </c>
      <c r="E70" s="147" t="s">
        <v>904</v>
      </c>
      <c r="F70" s="147" t="s">
        <v>903</v>
      </c>
      <c r="G70" s="147" t="s">
        <v>906</v>
      </c>
      <c r="H70" s="147" t="s">
        <v>906</v>
      </c>
      <c r="I70" s="147" t="s">
        <v>539</v>
      </c>
      <c r="J70" s="147" t="s">
        <v>539</v>
      </c>
      <c r="K70" s="147" t="str">
        <f>VLOOKUP(E70,'[1]Mẫu số 25- gói thầu số 5-HC'!I$21:K$208,3,0)</f>
        <v>700 Test</v>
      </c>
      <c r="L70" s="148">
        <v>1400</v>
      </c>
      <c r="M70" s="147" t="s">
        <v>635</v>
      </c>
      <c r="N70" s="158">
        <v>1850</v>
      </c>
      <c r="O70" s="158">
        <f t="shared" si="0"/>
        <v>2590000</v>
      </c>
      <c r="P70" s="142" t="s">
        <v>406</v>
      </c>
      <c r="Q70" s="147" t="s">
        <v>540</v>
      </c>
    </row>
    <row r="71" spans="1:17" ht="91.5" customHeight="1" x14ac:dyDescent="0.2">
      <c r="A71" s="147">
        <v>63</v>
      </c>
      <c r="B71" s="147" t="s">
        <v>907</v>
      </c>
      <c r="C71" s="147" t="s">
        <v>911</v>
      </c>
      <c r="D71" s="147" t="s">
        <v>908</v>
      </c>
      <c r="E71" s="147" t="s">
        <v>910</v>
      </c>
      <c r="F71" s="147" t="s">
        <v>909</v>
      </c>
      <c r="G71" s="147" t="s">
        <v>912</v>
      </c>
      <c r="H71" s="147" t="s">
        <v>912</v>
      </c>
      <c r="I71" s="147" t="s">
        <v>539</v>
      </c>
      <c r="J71" s="147" t="s">
        <v>539</v>
      </c>
      <c r="K71" s="147" t="str">
        <f>VLOOKUP(E71,'[1]Mẫu số 25- gói thầu số 5-HC'!I$21:K$208,3,0)</f>
        <v>250 Test</v>
      </c>
      <c r="L71" s="148">
        <v>1500</v>
      </c>
      <c r="M71" s="147" t="s">
        <v>635</v>
      </c>
      <c r="N71" s="158">
        <v>42000</v>
      </c>
      <c r="O71" s="158">
        <f t="shared" si="0"/>
        <v>63000000</v>
      </c>
      <c r="P71" s="142" t="s">
        <v>406</v>
      </c>
      <c r="Q71" s="147" t="s">
        <v>540</v>
      </c>
    </row>
    <row r="72" spans="1:17" ht="92.25" customHeight="1" x14ac:dyDescent="0.2">
      <c r="A72" s="147">
        <v>64</v>
      </c>
      <c r="B72" s="147" t="s">
        <v>913</v>
      </c>
      <c r="C72" s="147" t="s">
        <v>917</v>
      </c>
      <c r="D72" s="147" t="s">
        <v>914</v>
      </c>
      <c r="E72" s="147" t="s">
        <v>916</v>
      </c>
      <c r="F72" s="147" t="s">
        <v>915</v>
      </c>
      <c r="G72" s="147" t="s">
        <v>918</v>
      </c>
      <c r="H72" s="147" t="s">
        <v>918</v>
      </c>
      <c r="I72" s="147" t="s">
        <v>539</v>
      </c>
      <c r="J72" s="147" t="s">
        <v>539</v>
      </c>
      <c r="K72" s="147" t="str">
        <f>VLOOKUP(E72,'[1]Mẫu số 25- gói thầu số 5-HC'!I$21:K$208,3,0)</f>
        <v>5 x 600 mL</v>
      </c>
      <c r="L72" s="148">
        <v>18000</v>
      </c>
      <c r="M72" s="147" t="s">
        <v>535</v>
      </c>
      <c r="N72" s="158">
        <v>1800</v>
      </c>
      <c r="O72" s="158">
        <f t="shared" si="0"/>
        <v>32400000</v>
      </c>
      <c r="P72" s="142" t="s">
        <v>406</v>
      </c>
      <c r="Q72" s="147" t="s">
        <v>540</v>
      </c>
    </row>
    <row r="73" spans="1:17" ht="29.25" customHeight="1" x14ac:dyDescent="0.2">
      <c r="A73" s="147"/>
      <c r="B73" s="147"/>
      <c r="C73" s="147"/>
      <c r="D73" s="161" t="s">
        <v>2477</v>
      </c>
      <c r="E73" s="147"/>
      <c r="F73" s="147"/>
      <c r="G73" s="147"/>
      <c r="H73" s="147"/>
      <c r="I73" s="147"/>
      <c r="J73" s="147"/>
      <c r="K73" s="147"/>
      <c r="L73" s="148"/>
      <c r="M73" s="147"/>
      <c r="N73" s="158"/>
      <c r="O73" s="158"/>
      <c r="P73" s="142"/>
      <c r="Q73" s="147"/>
    </row>
    <row r="74" spans="1:17" ht="182.25" customHeight="1" x14ac:dyDescent="0.2">
      <c r="A74" s="147">
        <v>65</v>
      </c>
      <c r="B74" s="147" t="s">
        <v>919</v>
      </c>
      <c r="C74" s="147" t="s">
        <v>923</v>
      </c>
      <c r="D74" s="147" t="s">
        <v>920</v>
      </c>
      <c r="E74" s="147" t="s">
        <v>922</v>
      </c>
      <c r="F74" s="147" t="s">
        <v>921</v>
      </c>
      <c r="G74" s="147">
        <v>12102137001</v>
      </c>
      <c r="H74" s="147">
        <v>12102137001</v>
      </c>
      <c r="I74" s="147" t="s">
        <v>539</v>
      </c>
      <c r="J74" s="147" t="s">
        <v>924</v>
      </c>
      <c r="K74" s="147" t="str">
        <f>VLOOKUP(E74,'[1]Mẫu số 25- gói thầu số 5-HC'!I$21:K$208,3,0)</f>
        <v>48 x (84 típ + 84 cúp) + 8 hộp giấy thải</v>
      </c>
      <c r="L74" s="148">
        <v>64512</v>
      </c>
      <c r="M74" s="147" t="s">
        <v>163</v>
      </c>
      <c r="N74" s="158">
        <v>850</v>
      </c>
      <c r="O74" s="158">
        <f t="shared" si="0"/>
        <v>54835200</v>
      </c>
      <c r="P74" s="142" t="s">
        <v>406</v>
      </c>
      <c r="Q74" s="147" t="s">
        <v>540</v>
      </c>
    </row>
    <row r="75" spans="1:17" ht="84" customHeight="1" x14ac:dyDescent="0.2">
      <c r="A75" s="147">
        <v>66</v>
      </c>
      <c r="B75" s="147" t="s">
        <v>925</v>
      </c>
      <c r="C75" s="147" t="s">
        <v>929</v>
      </c>
      <c r="D75" s="147" t="s">
        <v>926</v>
      </c>
      <c r="E75" s="147" t="s">
        <v>928</v>
      </c>
      <c r="F75" s="147" t="s">
        <v>927</v>
      </c>
      <c r="G75" s="147" t="s">
        <v>930</v>
      </c>
      <c r="H75" s="147" t="s">
        <v>930</v>
      </c>
      <c r="I75" s="147" t="s">
        <v>539</v>
      </c>
      <c r="J75" s="147" t="s">
        <v>539</v>
      </c>
      <c r="K75" s="147" t="str">
        <f>VLOOKUP(E75,'[1]Mẫu số 25- gói thầu số 5-HC'!I$21:K$208,3,0)</f>
        <v>4 x 1.0 mL</v>
      </c>
      <c r="L75" s="148">
        <v>4</v>
      </c>
      <c r="M75" s="147" t="s">
        <v>535</v>
      </c>
      <c r="N75" s="158">
        <v>384000</v>
      </c>
      <c r="O75" s="158">
        <f t="shared" ref="O75:O140" si="1">L75*N75</f>
        <v>1536000</v>
      </c>
      <c r="P75" s="142" t="s">
        <v>406</v>
      </c>
      <c r="Q75" s="147" t="s">
        <v>540</v>
      </c>
    </row>
    <row r="76" spans="1:17" ht="83.25" customHeight="1" x14ac:dyDescent="0.2">
      <c r="A76" s="147">
        <v>67</v>
      </c>
      <c r="B76" s="147" t="s">
        <v>931</v>
      </c>
      <c r="C76" s="147" t="s">
        <v>935</v>
      </c>
      <c r="D76" s="147" t="s">
        <v>932</v>
      </c>
      <c r="E76" s="147" t="s">
        <v>934</v>
      </c>
      <c r="F76" s="147" t="s">
        <v>933</v>
      </c>
      <c r="G76" s="147" t="s">
        <v>936</v>
      </c>
      <c r="H76" s="147" t="s">
        <v>936</v>
      </c>
      <c r="I76" s="147" t="s">
        <v>539</v>
      </c>
      <c r="J76" s="147" t="s">
        <v>539</v>
      </c>
      <c r="K76" s="147" t="str">
        <f>VLOOKUP(E76,'[1]Mẫu số 25- gói thầu số 5-HC'!I$21:K$208,3,0)</f>
        <v>4 x 1.0 mL</v>
      </c>
      <c r="L76" s="148">
        <v>4</v>
      </c>
      <c r="M76" s="147" t="s">
        <v>535</v>
      </c>
      <c r="N76" s="158">
        <v>575500</v>
      </c>
      <c r="O76" s="158">
        <f t="shared" si="1"/>
        <v>2302000</v>
      </c>
      <c r="P76" s="142" t="s">
        <v>406</v>
      </c>
      <c r="Q76" s="147" t="s">
        <v>540</v>
      </c>
    </row>
    <row r="77" spans="1:17" ht="92.25" customHeight="1" x14ac:dyDescent="0.2">
      <c r="A77" s="147">
        <v>68</v>
      </c>
      <c r="B77" s="147" t="s">
        <v>937</v>
      </c>
      <c r="C77" s="147" t="s">
        <v>941</v>
      </c>
      <c r="D77" s="147" t="s">
        <v>938</v>
      </c>
      <c r="E77" s="147" t="s">
        <v>940</v>
      </c>
      <c r="F77" s="147" t="s">
        <v>939</v>
      </c>
      <c r="G77" s="147" t="s">
        <v>942</v>
      </c>
      <c r="H77" s="147" t="s">
        <v>942</v>
      </c>
      <c r="I77" s="147" t="s">
        <v>539</v>
      </c>
      <c r="J77" s="147" t="s">
        <v>539</v>
      </c>
      <c r="K77" s="147" t="str">
        <f>VLOOKUP(E77,'[1]Mẫu số 25- gói thầu số 5-HC'!I$21:K$208,3,0)</f>
        <v>4 x 1.0 mL</v>
      </c>
      <c r="L77" s="148">
        <v>4</v>
      </c>
      <c r="M77" s="147" t="s">
        <v>535</v>
      </c>
      <c r="N77" s="158">
        <v>480000</v>
      </c>
      <c r="O77" s="158">
        <f t="shared" si="1"/>
        <v>1920000</v>
      </c>
      <c r="P77" s="142" t="s">
        <v>406</v>
      </c>
      <c r="Q77" s="147" t="s">
        <v>540</v>
      </c>
    </row>
    <row r="78" spans="1:17" ht="86.25" customHeight="1" x14ac:dyDescent="0.2">
      <c r="A78" s="147">
        <v>69</v>
      </c>
      <c r="B78" s="147" t="s">
        <v>943</v>
      </c>
      <c r="C78" s="147" t="s">
        <v>947</v>
      </c>
      <c r="D78" s="147" t="s">
        <v>944</v>
      </c>
      <c r="E78" s="147" t="s">
        <v>946</v>
      </c>
      <c r="F78" s="147" t="s">
        <v>945</v>
      </c>
      <c r="G78" s="147" t="s">
        <v>948</v>
      </c>
      <c r="H78" s="147" t="s">
        <v>948</v>
      </c>
      <c r="I78" s="147" t="s">
        <v>539</v>
      </c>
      <c r="J78" s="147" t="s">
        <v>539</v>
      </c>
      <c r="K78" s="147" t="str">
        <f>VLOOKUP(E78,'[1]Mẫu số 25- gói thầu số 5-HC'!I$21:K$208,3,0)</f>
        <v>4 x 1.0 mL</v>
      </c>
      <c r="L78" s="148">
        <v>4</v>
      </c>
      <c r="M78" s="147" t="s">
        <v>535</v>
      </c>
      <c r="N78" s="158">
        <v>320000</v>
      </c>
      <c r="O78" s="158">
        <f t="shared" si="1"/>
        <v>1280000</v>
      </c>
      <c r="P78" s="142" t="s">
        <v>406</v>
      </c>
      <c r="Q78" s="147" t="s">
        <v>540</v>
      </c>
    </row>
    <row r="79" spans="1:17" ht="90" customHeight="1" x14ac:dyDescent="0.2">
      <c r="A79" s="147">
        <v>70</v>
      </c>
      <c r="B79" s="147" t="s">
        <v>949</v>
      </c>
      <c r="C79" s="147" t="s">
        <v>953</v>
      </c>
      <c r="D79" s="147" t="s">
        <v>950</v>
      </c>
      <c r="E79" s="147" t="s">
        <v>952</v>
      </c>
      <c r="F79" s="147" t="s">
        <v>951</v>
      </c>
      <c r="G79" s="147" t="s">
        <v>954</v>
      </c>
      <c r="H79" s="147" t="s">
        <v>954</v>
      </c>
      <c r="I79" s="147" t="s">
        <v>539</v>
      </c>
      <c r="J79" s="147" t="s">
        <v>539</v>
      </c>
      <c r="K79" s="147" t="str">
        <f>VLOOKUP(E79,'[1]Mẫu số 25- gói thầu số 5-HC'!I$21:K$208,3,0)</f>
        <v>4 x 1.0 mL</v>
      </c>
      <c r="L79" s="148">
        <v>4</v>
      </c>
      <c r="M79" s="147" t="s">
        <v>535</v>
      </c>
      <c r="N79" s="158">
        <v>1615000</v>
      </c>
      <c r="O79" s="158">
        <f t="shared" si="1"/>
        <v>6460000</v>
      </c>
      <c r="P79" s="142" t="s">
        <v>406</v>
      </c>
      <c r="Q79" s="147" t="s">
        <v>540</v>
      </c>
    </row>
    <row r="80" spans="1:17" ht="99.75" customHeight="1" x14ac:dyDescent="0.2">
      <c r="A80" s="147">
        <v>71</v>
      </c>
      <c r="B80" s="147" t="s">
        <v>955</v>
      </c>
      <c r="C80" s="147" t="s">
        <v>959</v>
      </c>
      <c r="D80" s="147" t="s">
        <v>956</v>
      </c>
      <c r="E80" s="147" t="s">
        <v>958</v>
      </c>
      <c r="F80" s="147" t="s">
        <v>957</v>
      </c>
      <c r="G80" s="147" t="s">
        <v>960</v>
      </c>
      <c r="H80" s="147" t="s">
        <v>960</v>
      </c>
      <c r="I80" s="147" t="s">
        <v>539</v>
      </c>
      <c r="J80" s="147" t="s">
        <v>539</v>
      </c>
      <c r="K80" s="147" t="str">
        <f>VLOOKUP(E80,'[1]Mẫu số 25- gói thầu số 5-HC'!I$21:K$208,3,0)</f>
        <v>4 x 1.5 mL</v>
      </c>
      <c r="L80" s="148">
        <v>6</v>
      </c>
      <c r="M80" s="147" t="s">
        <v>535</v>
      </c>
      <c r="N80" s="158">
        <v>385000</v>
      </c>
      <c r="O80" s="158">
        <f t="shared" si="1"/>
        <v>2310000</v>
      </c>
      <c r="P80" s="142" t="s">
        <v>406</v>
      </c>
      <c r="Q80" s="147" t="s">
        <v>540</v>
      </c>
    </row>
    <row r="81" spans="1:17" ht="86.25" customHeight="1" x14ac:dyDescent="0.2">
      <c r="A81" s="147">
        <v>72</v>
      </c>
      <c r="B81" s="147" t="s">
        <v>961</v>
      </c>
      <c r="C81" s="147" t="s">
        <v>965</v>
      </c>
      <c r="D81" s="147" t="s">
        <v>962</v>
      </c>
      <c r="E81" s="147" t="s">
        <v>964</v>
      </c>
      <c r="F81" s="147" t="s">
        <v>963</v>
      </c>
      <c r="G81" s="147" t="s">
        <v>966</v>
      </c>
      <c r="H81" s="147" t="s">
        <v>966</v>
      </c>
      <c r="I81" s="147" t="s">
        <v>539</v>
      </c>
      <c r="J81" s="147" t="s">
        <v>539</v>
      </c>
      <c r="K81" s="147" t="str">
        <f>VLOOKUP(E81,'[1]Mẫu số 25- gói thầu số 5-HC'!I$21:K$208,3,0)</f>
        <v>4 x 1.0 mL</v>
      </c>
      <c r="L81" s="148">
        <v>4</v>
      </c>
      <c r="M81" s="147" t="s">
        <v>535</v>
      </c>
      <c r="N81" s="158">
        <v>480000</v>
      </c>
      <c r="O81" s="158">
        <f t="shared" si="1"/>
        <v>1920000</v>
      </c>
      <c r="P81" s="142" t="s">
        <v>406</v>
      </c>
      <c r="Q81" s="147" t="s">
        <v>540</v>
      </c>
    </row>
    <row r="82" spans="1:17" ht="83.25" customHeight="1" x14ac:dyDescent="0.2">
      <c r="A82" s="147">
        <v>73</v>
      </c>
      <c r="B82" s="147" t="s">
        <v>967</v>
      </c>
      <c r="C82" s="147" t="s">
        <v>971</v>
      </c>
      <c r="D82" s="147" t="s">
        <v>968</v>
      </c>
      <c r="E82" s="147" t="s">
        <v>970</v>
      </c>
      <c r="F82" s="147" t="s">
        <v>969</v>
      </c>
      <c r="G82" s="147" t="s">
        <v>972</v>
      </c>
      <c r="H82" s="147" t="s">
        <v>972</v>
      </c>
      <c r="I82" s="147" t="s">
        <v>539</v>
      </c>
      <c r="J82" s="147" t="s">
        <v>539</v>
      </c>
      <c r="K82" s="147" t="str">
        <f>VLOOKUP(E82,'[1]Mẫu số 25- gói thầu số 5-HC'!I$21:K$208,3,0)</f>
        <v>4 x 1.0 mL</v>
      </c>
      <c r="L82" s="148">
        <v>4</v>
      </c>
      <c r="M82" s="147" t="s">
        <v>535</v>
      </c>
      <c r="N82" s="158">
        <v>346000</v>
      </c>
      <c r="O82" s="158">
        <f t="shared" si="1"/>
        <v>1384000</v>
      </c>
      <c r="P82" s="142" t="s">
        <v>406</v>
      </c>
      <c r="Q82" s="147" t="s">
        <v>540</v>
      </c>
    </row>
    <row r="83" spans="1:17" ht="90" customHeight="1" x14ac:dyDescent="0.2">
      <c r="A83" s="147">
        <v>74</v>
      </c>
      <c r="B83" s="147" t="s">
        <v>973</v>
      </c>
      <c r="C83" s="147" t="s">
        <v>977</v>
      </c>
      <c r="D83" s="147" t="s">
        <v>974</v>
      </c>
      <c r="E83" s="147" t="s">
        <v>976</v>
      </c>
      <c r="F83" s="147" t="s">
        <v>975</v>
      </c>
      <c r="G83" s="147" t="s">
        <v>978</v>
      </c>
      <c r="H83" s="147" t="s">
        <v>978</v>
      </c>
      <c r="I83" s="147" t="s">
        <v>539</v>
      </c>
      <c r="J83" s="147" t="s">
        <v>539</v>
      </c>
      <c r="K83" s="147" t="str">
        <f>VLOOKUP(E83,'[1]Mẫu số 25- gói thầu số 5-HC'!I$21:K$208,3,0)</f>
        <v>4 x 1.0 mL</v>
      </c>
      <c r="L83" s="148">
        <v>4</v>
      </c>
      <c r="M83" s="147" t="s">
        <v>535</v>
      </c>
      <c r="N83" s="158">
        <v>319800</v>
      </c>
      <c r="O83" s="158">
        <f t="shared" si="1"/>
        <v>1279200</v>
      </c>
      <c r="P83" s="142" t="s">
        <v>406</v>
      </c>
      <c r="Q83" s="147" t="s">
        <v>540</v>
      </c>
    </row>
    <row r="84" spans="1:17" ht="90.75" customHeight="1" x14ac:dyDescent="0.2">
      <c r="A84" s="147">
        <v>75</v>
      </c>
      <c r="B84" s="147" t="s">
        <v>979</v>
      </c>
      <c r="C84" s="147" t="s">
        <v>983</v>
      </c>
      <c r="D84" s="147" t="s">
        <v>980</v>
      </c>
      <c r="E84" s="147" t="s">
        <v>982</v>
      </c>
      <c r="F84" s="147" t="s">
        <v>981</v>
      </c>
      <c r="G84" s="147" t="s">
        <v>984</v>
      </c>
      <c r="H84" s="147" t="s">
        <v>984</v>
      </c>
      <c r="I84" s="147" t="s">
        <v>539</v>
      </c>
      <c r="J84" s="147" t="s">
        <v>539</v>
      </c>
      <c r="K84" s="147" t="str">
        <f>VLOOKUP(E84,'[1]Mẫu số 25- gói thầu số 5-HC'!I$21:K$208,3,0)</f>
        <v>4 x 1.0 mL</v>
      </c>
      <c r="L84" s="148">
        <v>4</v>
      </c>
      <c r="M84" s="147" t="s">
        <v>535</v>
      </c>
      <c r="N84" s="158">
        <v>1279000</v>
      </c>
      <c r="O84" s="158">
        <f t="shared" si="1"/>
        <v>5116000</v>
      </c>
      <c r="P84" s="142" t="s">
        <v>406</v>
      </c>
      <c r="Q84" s="147" t="s">
        <v>540</v>
      </c>
    </row>
    <row r="85" spans="1:17" ht="86.25" customHeight="1" x14ac:dyDescent="0.2">
      <c r="A85" s="147">
        <v>76</v>
      </c>
      <c r="B85" s="147" t="s">
        <v>985</v>
      </c>
      <c r="C85" s="147" t="s">
        <v>989</v>
      </c>
      <c r="D85" s="147" t="s">
        <v>986</v>
      </c>
      <c r="E85" s="147" t="s">
        <v>988</v>
      </c>
      <c r="F85" s="147" t="s">
        <v>987</v>
      </c>
      <c r="G85" s="147" t="s">
        <v>990</v>
      </c>
      <c r="H85" s="147" t="s">
        <v>990</v>
      </c>
      <c r="I85" s="147" t="s">
        <v>539</v>
      </c>
      <c r="J85" s="147" t="s">
        <v>539</v>
      </c>
      <c r="K85" s="147" t="str">
        <f>VLOOKUP(E85,'[1]Mẫu số 25- gói thầu số 5-HC'!I$21:K$208,3,0)</f>
        <v>6 x 1 mL</v>
      </c>
      <c r="L85" s="148">
        <v>6</v>
      </c>
      <c r="M85" s="147" t="s">
        <v>535</v>
      </c>
      <c r="N85" s="158">
        <v>370000</v>
      </c>
      <c r="O85" s="158">
        <f t="shared" si="1"/>
        <v>2220000</v>
      </c>
      <c r="P85" s="142" t="s">
        <v>406</v>
      </c>
      <c r="Q85" s="147" t="s">
        <v>540</v>
      </c>
    </row>
    <row r="86" spans="1:17" ht="99.75" customHeight="1" x14ac:dyDescent="0.2">
      <c r="A86" s="147">
        <v>77</v>
      </c>
      <c r="B86" s="147" t="s">
        <v>991</v>
      </c>
      <c r="C86" s="147" t="s">
        <v>995</v>
      </c>
      <c r="D86" s="147" t="s">
        <v>992</v>
      </c>
      <c r="E86" s="147" t="s">
        <v>994</v>
      </c>
      <c r="F86" s="147" t="s">
        <v>993</v>
      </c>
      <c r="G86" s="147" t="s">
        <v>996</v>
      </c>
      <c r="H86" s="147" t="s">
        <v>996</v>
      </c>
      <c r="I86" s="147" t="s">
        <v>539</v>
      </c>
      <c r="J86" s="147" t="s">
        <v>539</v>
      </c>
      <c r="K86" s="147" t="str">
        <f>VLOOKUP(E86,'[1]Mẫu số 25- gói thầu số 5-HC'!I$21:K$208,3,0)</f>
        <v>500 ml</v>
      </c>
      <c r="L86" s="148">
        <v>1000</v>
      </c>
      <c r="M86" s="147" t="s">
        <v>535</v>
      </c>
      <c r="N86" s="158">
        <v>2870</v>
      </c>
      <c r="O86" s="158">
        <f t="shared" si="1"/>
        <v>2870000</v>
      </c>
      <c r="P86" s="142" t="s">
        <v>406</v>
      </c>
      <c r="Q86" s="147" t="s">
        <v>540</v>
      </c>
    </row>
    <row r="87" spans="1:17" ht="93" customHeight="1" x14ac:dyDescent="0.2">
      <c r="A87" s="147">
        <v>78</v>
      </c>
      <c r="B87" s="147" t="s">
        <v>997</v>
      </c>
      <c r="C87" s="147" t="s">
        <v>1001</v>
      </c>
      <c r="D87" s="147" t="s">
        <v>998</v>
      </c>
      <c r="E87" s="147" t="s">
        <v>1000</v>
      </c>
      <c r="F87" s="147" t="s">
        <v>999</v>
      </c>
      <c r="G87" s="147" t="s">
        <v>1002</v>
      </c>
      <c r="H87" s="147" t="s">
        <v>1002</v>
      </c>
      <c r="I87" s="147" t="s">
        <v>539</v>
      </c>
      <c r="J87" s="147" t="s">
        <v>539</v>
      </c>
      <c r="K87" s="147" t="str">
        <f>VLOOKUP(E87,'[1]Mẫu số 25- gói thầu số 5-HC'!I$21:K$208,3,0)</f>
        <v>2 x 2 L</v>
      </c>
      <c r="L87" s="148">
        <v>96000</v>
      </c>
      <c r="M87" s="147" t="s">
        <v>535</v>
      </c>
      <c r="N87" s="158">
        <v>425</v>
      </c>
      <c r="O87" s="158">
        <f t="shared" si="1"/>
        <v>40800000</v>
      </c>
      <c r="P87" s="142" t="s">
        <v>406</v>
      </c>
      <c r="Q87" s="147" t="s">
        <v>540</v>
      </c>
    </row>
    <row r="88" spans="1:17" ht="111" customHeight="1" x14ac:dyDescent="0.2">
      <c r="A88" s="147">
        <v>79</v>
      </c>
      <c r="B88" s="147" t="s">
        <v>1003</v>
      </c>
      <c r="C88" s="147" t="s">
        <v>1007</v>
      </c>
      <c r="D88" s="147" t="s">
        <v>1004</v>
      </c>
      <c r="E88" s="147" t="s">
        <v>1006</v>
      </c>
      <c r="F88" s="147" t="s">
        <v>1005</v>
      </c>
      <c r="G88" s="147" t="s">
        <v>1008</v>
      </c>
      <c r="H88" s="147" t="s">
        <v>1008</v>
      </c>
      <c r="I88" s="147" t="s">
        <v>539</v>
      </c>
      <c r="J88" s="147" t="s">
        <v>613</v>
      </c>
      <c r="K88" s="147" t="str">
        <f>VLOOKUP(E88,'[1]Mẫu số 25- gói thầu số 5-HC'!I$21:K$208,3,0)</f>
        <v>2 x 2 L</v>
      </c>
      <c r="L88" s="148">
        <v>96000</v>
      </c>
      <c r="M88" s="147" t="s">
        <v>535</v>
      </c>
      <c r="N88" s="158">
        <v>500</v>
      </c>
      <c r="O88" s="158">
        <f t="shared" si="1"/>
        <v>48000000</v>
      </c>
      <c r="P88" s="142" t="s">
        <v>406</v>
      </c>
      <c r="Q88" s="147" t="s">
        <v>540</v>
      </c>
    </row>
    <row r="89" spans="1:17" ht="113.25" customHeight="1" x14ac:dyDescent="0.2">
      <c r="A89" s="147">
        <v>80</v>
      </c>
      <c r="B89" s="147" t="s">
        <v>1009</v>
      </c>
      <c r="C89" s="147" t="s">
        <v>1013</v>
      </c>
      <c r="D89" s="147" t="s">
        <v>1010</v>
      </c>
      <c r="E89" s="147" t="s">
        <v>1012</v>
      </c>
      <c r="F89" s="147" t="s">
        <v>1011</v>
      </c>
      <c r="G89" s="147" t="s">
        <v>1014</v>
      </c>
      <c r="H89" s="147" t="s">
        <v>1014</v>
      </c>
      <c r="I89" s="147" t="s">
        <v>539</v>
      </c>
      <c r="J89" s="147" t="s">
        <v>539</v>
      </c>
      <c r="K89" s="147" t="str">
        <f>VLOOKUP(E89,'[1]Mẫu số 25- gói thầu số 5-HC'!I$21:K$208,3,0)</f>
        <v>12 x 70 ml</v>
      </c>
      <c r="L89" s="148">
        <v>3360</v>
      </c>
      <c r="M89" s="147" t="s">
        <v>535</v>
      </c>
      <c r="N89" s="158">
        <v>2100</v>
      </c>
      <c r="O89" s="158">
        <f t="shared" si="1"/>
        <v>7056000</v>
      </c>
      <c r="P89" s="142" t="s">
        <v>406</v>
      </c>
      <c r="Q89" s="147" t="s">
        <v>540</v>
      </c>
    </row>
    <row r="90" spans="1:17" ht="93" customHeight="1" x14ac:dyDescent="0.2">
      <c r="A90" s="147">
        <v>81</v>
      </c>
      <c r="B90" s="147" t="s">
        <v>1015</v>
      </c>
      <c r="C90" s="147" t="s">
        <v>1019</v>
      </c>
      <c r="D90" s="147" t="s">
        <v>1016</v>
      </c>
      <c r="E90" s="147" t="s">
        <v>1018</v>
      </c>
      <c r="F90" s="147" t="s">
        <v>1017</v>
      </c>
      <c r="G90" s="147" t="s">
        <v>1020</v>
      </c>
      <c r="H90" s="147" t="s">
        <v>1020</v>
      </c>
      <c r="I90" s="147" t="s">
        <v>539</v>
      </c>
      <c r="J90" s="147" t="s">
        <v>539</v>
      </c>
      <c r="K90" s="147" t="str">
        <f>VLOOKUP(E90,'[1]Mẫu số 25- gói thầu số 5-HC'!I$21:K$208,3,0)</f>
        <v>5 x 600 ml</v>
      </c>
      <c r="L90" s="148">
        <v>60000</v>
      </c>
      <c r="M90" s="147" t="s">
        <v>535</v>
      </c>
      <c r="N90" s="158">
        <v>445</v>
      </c>
      <c r="O90" s="158">
        <f t="shared" si="1"/>
        <v>26700000</v>
      </c>
      <c r="P90" s="142" t="s">
        <v>406</v>
      </c>
      <c r="Q90" s="147" t="s">
        <v>540</v>
      </c>
    </row>
    <row r="91" spans="1:17" ht="105.75" customHeight="1" x14ac:dyDescent="0.2">
      <c r="A91" s="147">
        <v>82</v>
      </c>
      <c r="B91" s="147" t="s">
        <v>1021</v>
      </c>
      <c r="C91" s="147" t="s">
        <v>1025</v>
      </c>
      <c r="D91" s="147" t="s">
        <v>1022</v>
      </c>
      <c r="E91" s="147" t="s">
        <v>1024</v>
      </c>
      <c r="F91" s="147" t="s">
        <v>1023</v>
      </c>
      <c r="G91" s="147" t="s">
        <v>1026</v>
      </c>
      <c r="H91" s="147" t="s">
        <v>1026</v>
      </c>
      <c r="I91" s="147" t="s">
        <v>539</v>
      </c>
      <c r="J91" s="147" t="s">
        <v>539</v>
      </c>
      <c r="K91" s="147" t="str">
        <f>VLOOKUP(E91,'[1]Mẫu số 25- gói thầu số 5-HC'!I$21:K$208,3,0)</f>
        <v>30 mL</v>
      </c>
      <c r="L91" s="148">
        <v>30</v>
      </c>
      <c r="M91" s="147" t="s">
        <v>535</v>
      </c>
      <c r="N91" s="158">
        <v>40500</v>
      </c>
      <c r="O91" s="158">
        <f t="shared" si="1"/>
        <v>1215000</v>
      </c>
      <c r="P91" s="142" t="s">
        <v>406</v>
      </c>
      <c r="Q91" s="147" t="s">
        <v>540</v>
      </c>
    </row>
    <row r="92" spans="1:17" ht="93" customHeight="1" x14ac:dyDescent="0.2">
      <c r="A92" s="147">
        <v>83</v>
      </c>
      <c r="B92" s="147" t="s">
        <v>1027</v>
      </c>
      <c r="C92" s="147" t="s">
        <v>1031</v>
      </c>
      <c r="D92" s="147" t="s">
        <v>1028</v>
      </c>
      <c r="E92" s="147" t="s">
        <v>1030</v>
      </c>
      <c r="F92" s="147" t="s">
        <v>1029</v>
      </c>
      <c r="G92" s="147" t="s">
        <v>1032</v>
      </c>
      <c r="H92" s="147" t="s">
        <v>1032</v>
      </c>
      <c r="I92" s="147" t="s">
        <v>539</v>
      </c>
      <c r="J92" s="147" t="s">
        <v>539</v>
      </c>
      <c r="K92" s="147" t="str">
        <f>VLOOKUP(E92,'[1]Mẫu số 25- gói thầu số 5-HC'!I$21:K$208,3,0)</f>
        <v>100 Test</v>
      </c>
      <c r="L92" s="148">
        <v>200</v>
      </c>
      <c r="M92" s="147" t="s">
        <v>635</v>
      </c>
      <c r="N92" s="158">
        <v>240200</v>
      </c>
      <c r="O92" s="158">
        <f t="shared" si="1"/>
        <v>48040000</v>
      </c>
      <c r="P92" s="142" t="s">
        <v>406</v>
      </c>
      <c r="Q92" s="147" t="s">
        <v>540</v>
      </c>
    </row>
    <row r="93" spans="1:17" ht="89.25" customHeight="1" x14ac:dyDescent="0.2">
      <c r="A93" s="147">
        <v>84</v>
      </c>
      <c r="B93" s="147" t="s">
        <v>1033</v>
      </c>
      <c r="C93" s="147" t="s">
        <v>1037</v>
      </c>
      <c r="D93" s="147" t="s">
        <v>1034</v>
      </c>
      <c r="E93" s="147" t="s">
        <v>1036</v>
      </c>
      <c r="F93" s="147" t="s">
        <v>1035</v>
      </c>
      <c r="G93" s="147" t="s">
        <v>1038</v>
      </c>
      <c r="H93" s="147" t="s">
        <v>1038</v>
      </c>
      <c r="I93" s="147" t="s">
        <v>539</v>
      </c>
      <c r="J93" s="147" t="s">
        <v>539</v>
      </c>
      <c r="K93" s="147" t="str">
        <f>VLOOKUP(E93,'[1]Mẫu số 25- gói thầu số 5-HC'!I$21:K$208,3,0)</f>
        <v>100 Test</v>
      </c>
      <c r="L93" s="148">
        <v>15000</v>
      </c>
      <c r="M93" s="147" t="s">
        <v>635</v>
      </c>
      <c r="N93" s="158">
        <v>28200</v>
      </c>
      <c r="O93" s="158">
        <f t="shared" si="1"/>
        <v>423000000</v>
      </c>
      <c r="P93" s="142" t="s">
        <v>406</v>
      </c>
      <c r="Q93" s="147" t="s">
        <v>540</v>
      </c>
    </row>
    <row r="94" spans="1:17" ht="122.25" customHeight="1" x14ac:dyDescent="0.2">
      <c r="A94" s="147">
        <v>85</v>
      </c>
      <c r="B94" s="147" t="s">
        <v>1039</v>
      </c>
      <c r="C94" s="147" t="s">
        <v>1043</v>
      </c>
      <c r="D94" s="147" t="s">
        <v>1040</v>
      </c>
      <c r="E94" s="147" t="s">
        <v>1042</v>
      </c>
      <c r="F94" s="147" t="s">
        <v>1041</v>
      </c>
      <c r="G94" s="147" t="s">
        <v>1044</v>
      </c>
      <c r="H94" s="147" t="s">
        <v>1044</v>
      </c>
      <c r="I94" s="147" t="s">
        <v>539</v>
      </c>
      <c r="J94" s="147" t="s">
        <v>539</v>
      </c>
      <c r="K94" s="147" t="str">
        <f>VLOOKUP(E94,'[1]Mẫu số 25- gói thầu số 5-HC'!I$21:K$208,3,0)</f>
        <v>6 x 380 ml</v>
      </c>
      <c r="L94" s="148">
        <v>4560</v>
      </c>
      <c r="M94" s="147" t="s">
        <v>535</v>
      </c>
      <c r="N94" s="158">
        <v>785</v>
      </c>
      <c r="O94" s="158">
        <f t="shared" si="1"/>
        <v>3579600</v>
      </c>
      <c r="P94" s="142" t="s">
        <v>406</v>
      </c>
      <c r="Q94" s="147" t="s">
        <v>540</v>
      </c>
    </row>
    <row r="95" spans="1:17" ht="132.75" customHeight="1" x14ac:dyDescent="0.2">
      <c r="A95" s="147">
        <v>86</v>
      </c>
      <c r="B95" s="147" t="s">
        <v>1045</v>
      </c>
      <c r="C95" s="147" t="s">
        <v>1049</v>
      </c>
      <c r="D95" s="147" t="s">
        <v>1046</v>
      </c>
      <c r="E95" s="147" t="s">
        <v>1048</v>
      </c>
      <c r="F95" s="147" t="s">
        <v>1047</v>
      </c>
      <c r="G95" s="147" t="s">
        <v>1050</v>
      </c>
      <c r="H95" s="147" t="s">
        <v>1050</v>
      </c>
      <c r="I95" s="147" t="s">
        <v>539</v>
      </c>
      <c r="J95" s="147" t="s">
        <v>539</v>
      </c>
      <c r="K95" s="147" t="str">
        <f>VLOOKUP(E95,'[1]Mẫu số 25- gói thầu số 5-HC'!I$21:K$208,3,0)</f>
        <v>100 Test</v>
      </c>
      <c r="L95" s="148">
        <v>600</v>
      </c>
      <c r="M95" s="147" t="s">
        <v>635</v>
      </c>
      <c r="N95" s="158">
        <v>537100</v>
      </c>
      <c r="O95" s="158">
        <f t="shared" si="1"/>
        <v>322260000</v>
      </c>
      <c r="P95" s="142" t="s">
        <v>406</v>
      </c>
      <c r="Q95" s="147" t="s">
        <v>540</v>
      </c>
    </row>
    <row r="96" spans="1:17" ht="156" customHeight="1" x14ac:dyDescent="0.2">
      <c r="A96" s="147">
        <v>87</v>
      </c>
      <c r="B96" s="147" t="s">
        <v>1051</v>
      </c>
      <c r="C96" s="147" t="s">
        <v>1055</v>
      </c>
      <c r="D96" s="147" t="s">
        <v>1052</v>
      </c>
      <c r="E96" s="147" t="s">
        <v>1054</v>
      </c>
      <c r="F96" s="147" t="s">
        <v>1053</v>
      </c>
      <c r="G96" s="147" t="s">
        <v>1056</v>
      </c>
      <c r="H96" s="147" t="s">
        <v>1056</v>
      </c>
      <c r="I96" s="147" t="s">
        <v>539</v>
      </c>
      <c r="J96" s="147" t="s">
        <v>539</v>
      </c>
      <c r="K96" s="147" t="str">
        <f>VLOOKUP(E96,'[1]Mẫu số 25- gói thầu số 5-HC'!I$21:K$208,3,0)</f>
        <v>100 Test</v>
      </c>
      <c r="L96" s="148">
        <v>100</v>
      </c>
      <c r="M96" s="147" t="s">
        <v>635</v>
      </c>
      <c r="N96" s="158">
        <v>54800</v>
      </c>
      <c r="O96" s="158">
        <f t="shared" si="1"/>
        <v>5480000</v>
      </c>
      <c r="P96" s="142" t="s">
        <v>406</v>
      </c>
      <c r="Q96" s="147" t="s">
        <v>540</v>
      </c>
    </row>
    <row r="97" spans="1:17" ht="144" customHeight="1" x14ac:dyDescent="0.2">
      <c r="A97" s="147">
        <v>88</v>
      </c>
      <c r="B97" s="147" t="s">
        <v>1057</v>
      </c>
      <c r="C97" s="147" t="s">
        <v>1061</v>
      </c>
      <c r="D97" s="147" t="s">
        <v>1058</v>
      </c>
      <c r="E97" s="147" t="s">
        <v>1060</v>
      </c>
      <c r="F97" s="147" t="s">
        <v>1059</v>
      </c>
      <c r="G97" s="147" t="s">
        <v>1062</v>
      </c>
      <c r="H97" s="147" t="s">
        <v>1062</v>
      </c>
      <c r="I97" s="147" t="s">
        <v>539</v>
      </c>
      <c r="J97" s="147" t="s">
        <v>539</v>
      </c>
      <c r="K97" s="147" t="str">
        <f>VLOOKUP(E97,'[1]Mẫu số 25- gói thầu số 5-HC'!I$21:K$208,3,0)</f>
        <v>100 Test</v>
      </c>
      <c r="L97" s="148">
        <v>200</v>
      </c>
      <c r="M97" s="147" t="s">
        <v>635</v>
      </c>
      <c r="N97" s="158">
        <v>64000</v>
      </c>
      <c r="O97" s="158">
        <f t="shared" si="1"/>
        <v>12800000</v>
      </c>
      <c r="P97" s="142" t="s">
        <v>406</v>
      </c>
      <c r="Q97" s="147" t="s">
        <v>540</v>
      </c>
    </row>
    <row r="98" spans="1:17" ht="89.25" customHeight="1" x14ac:dyDescent="0.2">
      <c r="A98" s="147">
        <v>89</v>
      </c>
      <c r="B98" s="147" t="s">
        <v>1063</v>
      </c>
      <c r="C98" s="147" t="s">
        <v>1067</v>
      </c>
      <c r="D98" s="147" t="s">
        <v>1064</v>
      </c>
      <c r="E98" s="147" t="s">
        <v>1066</v>
      </c>
      <c r="F98" s="147" t="s">
        <v>1065</v>
      </c>
      <c r="G98" s="147" t="s">
        <v>1068</v>
      </c>
      <c r="H98" s="147" t="s">
        <v>1068</v>
      </c>
      <c r="I98" s="147" t="s">
        <v>539</v>
      </c>
      <c r="J98" s="147" t="s">
        <v>539</v>
      </c>
      <c r="K98" s="147" t="str">
        <f>VLOOKUP(E98,'[1]Mẫu số 25- gói thầu số 5-HC'!I$21:K$208,3,0)</f>
        <v>4 x 3.0 mL</v>
      </c>
      <c r="L98" s="148">
        <v>36</v>
      </c>
      <c r="M98" s="147" t="s">
        <v>535</v>
      </c>
      <c r="N98" s="158">
        <v>235000</v>
      </c>
      <c r="O98" s="158">
        <f t="shared" si="1"/>
        <v>8460000</v>
      </c>
      <c r="P98" s="142" t="s">
        <v>406</v>
      </c>
      <c r="Q98" s="147" t="s">
        <v>540</v>
      </c>
    </row>
    <row r="99" spans="1:17" ht="89.25" customHeight="1" x14ac:dyDescent="0.2">
      <c r="A99" s="147">
        <v>90</v>
      </c>
      <c r="B99" s="147" t="s">
        <v>1069</v>
      </c>
      <c r="C99" s="147" t="s">
        <v>1073</v>
      </c>
      <c r="D99" s="147" t="s">
        <v>1070</v>
      </c>
      <c r="E99" s="147" t="s">
        <v>1072</v>
      </c>
      <c r="F99" s="147" t="s">
        <v>1071</v>
      </c>
      <c r="G99" s="147" t="s">
        <v>1074</v>
      </c>
      <c r="H99" s="147" t="s">
        <v>1074</v>
      </c>
      <c r="I99" s="147" t="s">
        <v>539</v>
      </c>
      <c r="J99" s="147" t="s">
        <v>539</v>
      </c>
      <c r="K99" s="147" t="str">
        <f>VLOOKUP(E99,'[1]Mẫu số 25- gói thầu số 5-HC'!I$21:K$208,3,0)</f>
        <v>4 x 1.0 mL</v>
      </c>
      <c r="L99" s="148">
        <v>4</v>
      </c>
      <c r="M99" s="147" t="s">
        <v>535</v>
      </c>
      <c r="N99" s="158">
        <v>2015000</v>
      </c>
      <c r="O99" s="158">
        <f t="shared" si="1"/>
        <v>8060000</v>
      </c>
      <c r="P99" s="142" t="s">
        <v>406</v>
      </c>
      <c r="Q99" s="147" t="s">
        <v>540</v>
      </c>
    </row>
    <row r="100" spans="1:17" ht="89.25" customHeight="1" x14ac:dyDescent="0.2">
      <c r="A100" s="147">
        <v>91</v>
      </c>
      <c r="B100" s="147" t="s">
        <v>1075</v>
      </c>
      <c r="C100" s="147" t="s">
        <v>1079</v>
      </c>
      <c r="D100" s="147" t="s">
        <v>1076</v>
      </c>
      <c r="E100" s="147" t="s">
        <v>1078</v>
      </c>
      <c r="F100" s="147" t="s">
        <v>1077</v>
      </c>
      <c r="G100" s="147" t="s">
        <v>1080</v>
      </c>
      <c r="H100" s="147" t="s">
        <v>1080</v>
      </c>
      <c r="I100" s="147" t="s">
        <v>539</v>
      </c>
      <c r="J100" s="147" t="s">
        <v>539</v>
      </c>
      <c r="K100" s="147" t="str">
        <f>VLOOKUP(E100,'[1]Mẫu số 25- gói thầu số 5-HC'!I$21:K$208,3,0)</f>
        <v>4 x 2.0 mL</v>
      </c>
      <c r="L100" s="148">
        <v>8</v>
      </c>
      <c r="M100" s="147" t="s">
        <v>535</v>
      </c>
      <c r="N100" s="158">
        <v>640000</v>
      </c>
      <c r="O100" s="158">
        <f t="shared" si="1"/>
        <v>5120000</v>
      </c>
      <c r="P100" s="142" t="s">
        <v>406</v>
      </c>
      <c r="Q100" s="147" t="s">
        <v>540</v>
      </c>
    </row>
    <row r="101" spans="1:17" ht="89.25" customHeight="1" x14ac:dyDescent="0.2">
      <c r="A101" s="147">
        <v>92</v>
      </c>
      <c r="B101" s="147" t="s">
        <v>1081</v>
      </c>
      <c r="C101" s="147" t="s">
        <v>1085</v>
      </c>
      <c r="D101" s="147" t="s">
        <v>1082</v>
      </c>
      <c r="E101" s="147" t="s">
        <v>1084</v>
      </c>
      <c r="F101" s="147" t="s">
        <v>1083</v>
      </c>
      <c r="G101" s="147" t="s">
        <v>1086</v>
      </c>
      <c r="H101" s="147" t="s">
        <v>1086</v>
      </c>
      <c r="I101" s="147" t="s">
        <v>539</v>
      </c>
      <c r="J101" s="147" t="s">
        <v>539</v>
      </c>
      <c r="K101" s="147" t="str">
        <f>VLOOKUP(E101,'[1]Mẫu số 25- gói thầu số 5-HC'!I$21:K$208,3,0)</f>
        <v>15 x 1.3 mL</v>
      </c>
      <c r="L101" s="148">
        <v>21</v>
      </c>
      <c r="M101" s="147" t="s">
        <v>535</v>
      </c>
      <c r="N101" s="158">
        <v>147500</v>
      </c>
      <c r="O101" s="158">
        <f t="shared" si="1"/>
        <v>3097500</v>
      </c>
      <c r="P101" s="142" t="s">
        <v>406</v>
      </c>
      <c r="Q101" s="147" t="s">
        <v>540</v>
      </c>
    </row>
    <row r="102" spans="1:17" ht="89.25" customHeight="1" x14ac:dyDescent="0.2">
      <c r="A102" s="147">
        <v>93</v>
      </c>
      <c r="B102" s="147" t="s">
        <v>1087</v>
      </c>
      <c r="C102" s="147" t="s">
        <v>1091</v>
      </c>
      <c r="D102" s="147" t="s">
        <v>1088</v>
      </c>
      <c r="E102" s="147" t="s">
        <v>1090</v>
      </c>
      <c r="F102" s="147" t="s">
        <v>1089</v>
      </c>
      <c r="G102" s="147" t="s">
        <v>1092</v>
      </c>
      <c r="H102" s="147" t="s">
        <v>1092</v>
      </c>
      <c r="I102" s="147" t="s">
        <v>539</v>
      </c>
      <c r="J102" s="147" t="s">
        <v>539</v>
      </c>
      <c r="K102" s="147" t="str">
        <f>VLOOKUP(E102,'[1]Mẫu số 25- gói thầu số 5-HC'!I$21:K$208,3,0)</f>
        <v>4 x 1.0 mL</v>
      </c>
      <c r="L102" s="148">
        <v>4</v>
      </c>
      <c r="M102" s="147" t="s">
        <v>535</v>
      </c>
      <c r="N102" s="158">
        <v>1152000</v>
      </c>
      <c r="O102" s="158">
        <f t="shared" si="1"/>
        <v>4608000</v>
      </c>
      <c r="P102" s="142" t="s">
        <v>406</v>
      </c>
      <c r="Q102" s="147" t="s">
        <v>540</v>
      </c>
    </row>
    <row r="103" spans="1:17" ht="102" customHeight="1" x14ac:dyDescent="0.2">
      <c r="A103" s="147">
        <v>94</v>
      </c>
      <c r="B103" s="147" t="s">
        <v>1093</v>
      </c>
      <c r="C103" s="147" t="s">
        <v>1097</v>
      </c>
      <c r="D103" s="147" t="s">
        <v>1094</v>
      </c>
      <c r="E103" s="147" t="s">
        <v>1096</v>
      </c>
      <c r="F103" s="147" t="s">
        <v>1095</v>
      </c>
      <c r="G103" s="147" t="s">
        <v>1098</v>
      </c>
      <c r="H103" s="147" t="s">
        <v>1098</v>
      </c>
      <c r="I103" s="147" t="s">
        <v>539</v>
      </c>
      <c r="J103" s="147" t="s">
        <v>539</v>
      </c>
      <c r="K103" s="147" t="str">
        <f>VLOOKUP(E103,'[1]Mẫu số 25- gói thầu số 5-HC'!I$21:K$208,3,0)</f>
        <v>6 x 2.0 mL</v>
      </c>
      <c r="L103" s="148">
        <v>12</v>
      </c>
      <c r="M103" s="147" t="s">
        <v>535</v>
      </c>
      <c r="N103" s="158">
        <v>325000</v>
      </c>
      <c r="O103" s="158">
        <f t="shared" si="1"/>
        <v>3900000</v>
      </c>
      <c r="P103" s="142" t="s">
        <v>406</v>
      </c>
      <c r="Q103" s="147" t="s">
        <v>540</v>
      </c>
    </row>
    <row r="104" spans="1:17" ht="89.25" customHeight="1" x14ac:dyDescent="0.2">
      <c r="A104" s="147">
        <v>95</v>
      </c>
      <c r="B104" s="147" t="s">
        <v>1099</v>
      </c>
      <c r="C104" s="147" t="s">
        <v>1103</v>
      </c>
      <c r="D104" s="147" t="s">
        <v>1100</v>
      </c>
      <c r="E104" s="147" t="s">
        <v>1102</v>
      </c>
      <c r="F104" s="147" t="s">
        <v>1101</v>
      </c>
      <c r="G104" s="147" t="s">
        <v>1104</v>
      </c>
      <c r="H104" s="147" t="s">
        <v>1104</v>
      </c>
      <c r="I104" s="147" t="s">
        <v>539</v>
      </c>
      <c r="J104" s="147" t="s">
        <v>539</v>
      </c>
      <c r="K104" s="147" t="str">
        <f>VLOOKUP(E104,'[1]Mẫu số 25- gói thầu số 5-HC'!I$21:K$208,3,0)</f>
        <v>16 x 1.3 mL</v>
      </c>
      <c r="L104" s="148">
        <v>21</v>
      </c>
      <c r="M104" s="147" t="s">
        <v>535</v>
      </c>
      <c r="N104" s="158">
        <v>115800</v>
      </c>
      <c r="O104" s="158">
        <f t="shared" si="1"/>
        <v>2431800</v>
      </c>
      <c r="P104" s="142" t="s">
        <v>406</v>
      </c>
      <c r="Q104" s="147" t="s">
        <v>540</v>
      </c>
    </row>
    <row r="105" spans="1:17" ht="102" customHeight="1" x14ac:dyDescent="0.2">
      <c r="A105" s="147">
        <v>96</v>
      </c>
      <c r="B105" s="147" t="s">
        <v>1105</v>
      </c>
      <c r="C105" s="147" t="s">
        <v>1109</v>
      </c>
      <c r="D105" s="147" t="s">
        <v>1106</v>
      </c>
      <c r="E105" s="147" t="s">
        <v>1108</v>
      </c>
      <c r="F105" s="147" t="s">
        <v>1107</v>
      </c>
      <c r="G105" s="147" t="s">
        <v>1110</v>
      </c>
      <c r="H105" s="147" t="s">
        <v>1110</v>
      </c>
      <c r="I105" s="147" t="s">
        <v>539</v>
      </c>
      <c r="J105" s="147" t="s">
        <v>539</v>
      </c>
      <c r="K105" s="147" t="str">
        <f>VLOOKUP(E105,'[1]Mẫu số 25- gói thầu số 5-HC'!I$21:K$208,3,0)</f>
        <v>4 x 2 ml</v>
      </c>
      <c r="L105" s="148">
        <v>16</v>
      </c>
      <c r="M105" s="147" t="s">
        <v>535</v>
      </c>
      <c r="N105" s="158">
        <v>1007800</v>
      </c>
      <c r="O105" s="158">
        <f t="shared" si="1"/>
        <v>16124800</v>
      </c>
      <c r="P105" s="142" t="s">
        <v>406</v>
      </c>
      <c r="Q105" s="147" t="s">
        <v>540</v>
      </c>
    </row>
    <row r="106" spans="1:17" ht="99.75" customHeight="1" x14ac:dyDescent="0.2">
      <c r="A106" s="147">
        <v>97</v>
      </c>
      <c r="B106" s="147" t="s">
        <v>1111</v>
      </c>
      <c r="C106" s="147" t="s">
        <v>1115</v>
      </c>
      <c r="D106" s="147" t="s">
        <v>1112</v>
      </c>
      <c r="E106" s="147" t="s">
        <v>1114</v>
      </c>
      <c r="F106" s="147" t="s">
        <v>1113</v>
      </c>
      <c r="G106" s="147" t="s">
        <v>1116</v>
      </c>
      <c r="H106" s="147" t="s">
        <v>1116</v>
      </c>
      <c r="I106" s="147" t="s">
        <v>539</v>
      </c>
      <c r="J106" s="147" t="s">
        <v>539</v>
      </c>
      <c r="K106" s="147" t="str">
        <f>VLOOKUP(E106,'[1]Mẫu số 25- gói thầu số 5-HC'!I$21:K$208,3,0)</f>
        <v>2 x 16 ml</v>
      </c>
      <c r="L106" s="148">
        <v>32</v>
      </c>
      <c r="M106" s="147" t="s">
        <v>535</v>
      </c>
      <c r="N106" s="158">
        <v>56000</v>
      </c>
      <c r="O106" s="158">
        <f t="shared" si="1"/>
        <v>1792000</v>
      </c>
      <c r="P106" s="142" t="s">
        <v>406</v>
      </c>
      <c r="Q106" s="147" t="s">
        <v>540</v>
      </c>
    </row>
    <row r="107" spans="1:17" ht="98.25" customHeight="1" x14ac:dyDescent="0.2">
      <c r="A107" s="147">
        <v>98</v>
      </c>
      <c r="B107" s="147" t="s">
        <v>1117</v>
      </c>
      <c r="C107" s="147" t="s">
        <v>1121</v>
      </c>
      <c r="D107" s="147" t="s">
        <v>1118</v>
      </c>
      <c r="E107" s="147" t="s">
        <v>1120</v>
      </c>
      <c r="F107" s="147" t="s">
        <v>1119</v>
      </c>
      <c r="G107" s="147" t="s">
        <v>1122</v>
      </c>
      <c r="H107" s="147" t="s">
        <v>1122</v>
      </c>
      <c r="I107" s="147" t="s">
        <v>539</v>
      </c>
      <c r="J107" s="147" t="s">
        <v>539</v>
      </c>
      <c r="K107" s="147" t="str">
        <f>VLOOKUP(E107,'[1]Mẫu số 25- gói thầu số 5-HC'!I$21:K$208,3,0)</f>
        <v>100 Test</v>
      </c>
      <c r="L107" s="148">
        <v>10000</v>
      </c>
      <c r="M107" s="147" t="s">
        <v>635</v>
      </c>
      <c r="N107" s="158">
        <v>79300</v>
      </c>
      <c r="O107" s="158">
        <f t="shared" si="1"/>
        <v>793000000</v>
      </c>
      <c r="P107" s="142" t="s">
        <v>406</v>
      </c>
      <c r="Q107" s="147" t="s">
        <v>540</v>
      </c>
    </row>
    <row r="108" spans="1:17" ht="129.75" customHeight="1" x14ac:dyDescent="0.2">
      <c r="A108" s="147">
        <v>99</v>
      </c>
      <c r="B108" s="147" t="s">
        <v>1123</v>
      </c>
      <c r="C108" s="147" t="s">
        <v>1127</v>
      </c>
      <c r="D108" s="147" t="s">
        <v>1124</v>
      </c>
      <c r="E108" s="147" t="s">
        <v>1126</v>
      </c>
      <c r="F108" s="147" t="s">
        <v>1125</v>
      </c>
      <c r="G108" s="147" t="s">
        <v>1128</v>
      </c>
      <c r="H108" s="147" t="s">
        <v>1128</v>
      </c>
      <c r="I108" s="147" t="s">
        <v>539</v>
      </c>
      <c r="J108" s="147" t="s">
        <v>539</v>
      </c>
      <c r="K108" s="147" t="str">
        <f>VLOOKUP(E108,'[1]Mẫu số 25- gói thầu số 5-HC'!I$21:K$208,3,0)</f>
        <v>100 Test</v>
      </c>
      <c r="L108" s="148">
        <v>200</v>
      </c>
      <c r="M108" s="147" t="s">
        <v>635</v>
      </c>
      <c r="N108" s="158">
        <v>28200</v>
      </c>
      <c r="O108" s="158">
        <f t="shared" si="1"/>
        <v>5640000</v>
      </c>
      <c r="P108" s="142" t="s">
        <v>406</v>
      </c>
      <c r="Q108" s="147" t="s">
        <v>540</v>
      </c>
    </row>
    <row r="109" spans="1:17" ht="89.25" customHeight="1" x14ac:dyDescent="0.2">
      <c r="A109" s="147">
        <v>100</v>
      </c>
      <c r="B109" s="147" t="s">
        <v>1129</v>
      </c>
      <c r="C109" s="147" t="s">
        <v>1133</v>
      </c>
      <c r="D109" s="147" t="s">
        <v>1130</v>
      </c>
      <c r="E109" s="147" t="s">
        <v>1132</v>
      </c>
      <c r="F109" s="147" t="s">
        <v>1131</v>
      </c>
      <c r="G109" s="147" t="s">
        <v>1134</v>
      </c>
      <c r="H109" s="147" t="s">
        <v>1134</v>
      </c>
      <c r="I109" s="147" t="s">
        <v>539</v>
      </c>
      <c r="J109" s="147" t="s">
        <v>539</v>
      </c>
      <c r="K109" s="147" t="str">
        <f>VLOOKUP(E109,'[1]Mẫu số 25- gói thầu số 5-HC'!I$21:K$208,3,0)</f>
        <v>100 Test</v>
      </c>
      <c r="L109" s="148">
        <v>400</v>
      </c>
      <c r="M109" s="147" t="s">
        <v>635</v>
      </c>
      <c r="N109" s="158">
        <v>81000</v>
      </c>
      <c r="O109" s="158">
        <f t="shared" si="1"/>
        <v>32400000</v>
      </c>
      <c r="P109" s="142" t="s">
        <v>406</v>
      </c>
      <c r="Q109" s="147" t="s">
        <v>540</v>
      </c>
    </row>
    <row r="110" spans="1:17" ht="89.25" customHeight="1" x14ac:dyDescent="0.2">
      <c r="A110" s="147">
        <v>101</v>
      </c>
      <c r="B110" s="147" t="s">
        <v>1135</v>
      </c>
      <c r="C110" s="147" t="s">
        <v>1139</v>
      </c>
      <c r="D110" s="147" t="s">
        <v>1136</v>
      </c>
      <c r="E110" s="147" t="s">
        <v>1138</v>
      </c>
      <c r="F110" s="147" t="s">
        <v>1137</v>
      </c>
      <c r="G110" s="147" t="s">
        <v>1140</v>
      </c>
      <c r="H110" s="147" t="s">
        <v>1140</v>
      </c>
      <c r="I110" s="147" t="s">
        <v>539</v>
      </c>
      <c r="J110" s="147" t="s">
        <v>539</v>
      </c>
      <c r="K110" s="147" t="str">
        <f>VLOOKUP(E110,'[1]Mẫu số 25- gói thầu số 5-HC'!I$21:K$208,3,0)</f>
        <v>100 test</v>
      </c>
      <c r="L110" s="148">
        <v>600</v>
      </c>
      <c r="M110" s="147" t="s">
        <v>635</v>
      </c>
      <c r="N110" s="158">
        <v>81000</v>
      </c>
      <c r="O110" s="158">
        <f t="shared" si="1"/>
        <v>48600000</v>
      </c>
      <c r="P110" s="142" t="s">
        <v>406</v>
      </c>
      <c r="Q110" s="147" t="s">
        <v>540</v>
      </c>
    </row>
    <row r="111" spans="1:17" ht="89.25" customHeight="1" x14ac:dyDescent="0.2">
      <c r="A111" s="147">
        <v>102</v>
      </c>
      <c r="B111" s="147" t="s">
        <v>1141</v>
      </c>
      <c r="C111" s="147" t="s">
        <v>1145</v>
      </c>
      <c r="D111" s="147" t="s">
        <v>1142</v>
      </c>
      <c r="E111" s="147" t="s">
        <v>1144</v>
      </c>
      <c r="F111" s="147" t="s">
        <v>1143</v>
      </c>
      <c r="G111" s="147" t="s">
        <v>1146</v>
      </c>
      <c r="H111" s="147" t="s">
        <v>1146</v>
      </c>
      <c r="I111" s="147" t="s">
        <v>539</v>
      </c>
      <c r="J111" s="147" t="s">
        <v>539</v>
      </c>
      <c r="K111" s="147" t="str">
        <f>VLOOKUP(E111,'[1]Mẫu số 25- gói thầu số 5-HC'!I$21:K$208,3,0)</f>
        <v>100 Test</v>
      </c>
      <c r="L111" s="148">
        <v>200</v>
      </c>
      <c r="M111" s="147" t="s">
        <v>635</v>
      </c>
      <c r="N111" s="158">
        <v>99500</v>
      </c>
      <c r="O111" s="158">
        <f t="shared" si="1"/>
        <v>19900000</v>
      </c>
      <c r="P111" s="142" t="s">
        <v>406</v>
      </c>
      <c r="Q111" s="147" t="s">
        <v>540</v>
      </c>
    </row>
    <row r="112" spans="1:17" ht="89.25" customHeight="1" x14ac:dyDescent="0.2">
      <c r="A112" s="147">
        <v>103</v>
      </c>
      <c r="B112" s="147" t="s">
        <v>1147</v>
      </c>
      <c r="C112" s="147" t="s">
        <v>1151</v>
      </c>
      <c r="D112" s="147" t="s">
        <v>1148</v>
      </c>
      <c r="E112" s="147" t="s">
        <v>1150</v>
      </c>
      <c r="F112" s="147" t="s">
        <v>1149</v>
      </c>
      <c r="G112" s="147">
        <v>6687733190</v>
      </c>
      <c r="H112" s="147" t="s">
        <v>1152</v>
      </c>
      <c r="I112" s="147" t="s">
        <v>539</v>
      </c>
      <c r="J112" s="147" t="s">
        <v>539</v>
      </c>
      <c r="K112" s="147" t="str">
        <f>VLOOKUP(E112,'[1]Mẫu số 25- gói thầu số 5-HC'!I$21:K$208,3,0)</f>
        <v>100 Test</v>
      </c>
      <c r="L112" s="148">
        <v>800</v>
      </c>
      <c r="M112" s="147" t="s">
        <v>635</v>
      </c>
      <c r="N112" s="158">
        <v>41200</v>
      </c>
      <c r="O112" s="158">
        <f t="shared" si="1"/>
        <v>32960000</v>
      </c>
      <c r="P112" s="142" t="s">
        <v>406</v>
      </c>
      <c r="Q112" s="147" t="s">
        <v>540</v>
      </c>
    </row>
    <row r="113" spans="1:17" ht="89.25" customHeight="1" x14ac:dyDescent="0.2">
      <c r="A113" s="147">
        <v>104</v>
      </c>
      <c r="B113" s="147" t="s">
        <v>1153</v>
      </c>
      <c r="C113" s="147" t="s">
        <v>1157</v>
      </c>
      <c r="D113" s="147" t="s">
        <v>1154</v>
      </c>
      <c r="E113" s="147" t="s">
        <v>1156</v>
      </c>
      <c r="F113" s="147" t="s">
        <v>1155</v>
      </c>
      <c r="G113" s="147" t="s">
        <v>1158</v>
      </c>
      <c r="H113" s="147" t="s">
        <v>1158</v>
      </c>
      <c r="I113" s="147" t="s">
        <v>539</v>
      </c>
      <c r="J113" s="147" t="s">
        <v>539</v>
      </c>
      <c r="K113" s="147" t="str">
        <f>VLOOKUP(E113,'[1]Mẫu số 25- gói thầu số 5-HC'!I$21:K$208,3,0)</f>
        <v>100 Test</v>
      </c>
      <c r="L113" s="148">
        <v>100</v>
      </c>
      <c r="M113" s="147" t="s">
        <v>635</v>
      </c>
      <c r="N113" s="158">
        <v>42200</v>
      </c>
      <c r="O113" s="158">
        <f t="shared" si="1"/>
        <v>4220000</v>
      </c>
      <c r="P113" s="142" t="s">
        <v>406</v>
      </c>
      <c r="Q113" s="147" t="s">
        <v>540</v>
      </c>
    </row>
    <row r="114" spans="1:17" ht="140.25" customHeight="1" x14ac:dyDescent="0.2">
      <c r="A114" s="147">
        <v>105</v>
      </c>
      <c r="B114" s="147" t="s">
        <v>1159</v>
      </c>
      <c r="C114" s="147" t="s">
        <v>1163</v>
      </c>
      <c r="D114" s="147" t="s">
        <v>1160</v>
      </c>
      <c r="E114" s="147" t="s">
        <v>1162</v>
      </c>
      <c r="F114" s="147" t="s">
        <v>1161</v>
      </c>
      <c r="G114" s="147" t="s">
        <v>1164</v>
      </c>
      <c r="H114" s="147" t="s">
        <v>1164</v>
      </c>
      <c r="I114" s="147" t="s">
        <v>539</v>
      </c>
      <c r="J114" s="147" t="s">
        <v>539</v>
      </c>
      <c r="K114" s="147" t="str">
        <f>VLOOKUP(E114,'[1]Mẫu số 25- gói thầu số 5-HC'!I$21:K$208,3,0)</f>
        <v>100 Test</v>
      </c>
      <c r="L114" s="148">
        <v>10000</v>
      </c>
      <c r="M114" s="147" t="s">
        <v>635</v>
      </c>
      <c r="N114" s="158">
        <v>43900</v>
      </c>
      <c r="O114" s="158">
        <f t="shared" si="1"/>
        <v>439000000</v>
      </c>
      <c r="P114" s="142" t="s">
        <v>406</v>
      </c>
      <c r="Q114" s="147" t="s">
        <v>540</v>
      </c>
    </row>
    <row r="115" spans="1:17" ht="96.75" customHeight="1" x14ac:dyDescent="0.2">
      <c r="A115" s="147">
        <v>106</v>
      </c>
      <c r="B115" s="147" t="s">
        <v>1165</v>
      </c>
      <c r="C115" s="147" t="s">
        <v>1169</v>
      </c>
      <c r="D115" s="147" t="s">
        <v>1166</v>
      </c>
      <c r="E115" s="147" t="s">
        <v>1168</v>
      </c>
      <c r="F115" s="147" t="s">
        <v>1167</v>
      </c>
      <c r="G115" s="147" t="s">
        <v>1170</v>
      </c>
      <c r="H115" s="147" t="s">
        <v>1170</v>
      </c>
      <c r="I115" s="147" t="s">
        <v>539</v>
      </c>
      <c r="J115" s="147" t="s">
        <v>539</v>
      </c>
      <c r="K115" s="147" t="str">
        <f>VLOOKUP(E115,'[1]Mẫu số 25- gói thầu số 5-HC'!I$21:K$208,3,0)</f>
        <v>100 Test</v>
      </c>
      <c r="L115" s="148">
        <v>400</v>
      </c>
      <c r="M115" s="147" t="s">
        <v>635</v>
      </c>
      <c r="N115" s="158">
        <v>154400</v>
      </c>
      <c r="O115" s="158">
        <f t="shared" si="1"/>
        <v>61760000</v>
      </c>
      <c r="P115" s="142" t="s">
        <v>406</v>
      </c>
      <c r="Q115" s="147" t="s">
        <v>540</v>
      </c>
    </row>
    <row r="116" spans="1:17" ht="89.25" customHeight="1" x14ac:dyDescent="0.2">
      <c r="A116" s="147">
        <v>107</v>
      </c>
      <c r="B116" s="147" t="s">
        <v>1171</v>
      </c>
      <c r="C116" s="147" t="s">
        <v>1175</v>
      </c>
      <c r="D116" s="147" t="s">
        <v>1172</v>
      </c>
      <c r="E116" s="147" t="s">
        <v>1174</v>
      </c>
      <c r="F116" s="147" t="s">
        <v>1173</v>
      </c>
      <c r="G116" s="147" t="s">
        <v>1176</v>
      </c>
      <c r="H116" s="147" t="s">
        <v>1176</v>
      </c>
      <c r="I116" s="147" t="s">
        <v>539</v>
      </c>
      <c r="J116" s="147" t="s">
        <v>539</v>
      </c>
      <c r="K116" s="147" t="str">
        <f>VLOOKUP(E116,'[1]Mẫu số 25- gói thầu số 5-HC'!I$21:K$208,3,0)</f>
        <v>100 Test</v>
      </c>
      <c r="L116" s="148">
        <v>100</v>
      </c>
      <c r="M116" s="147" t="s">
        <v>635</v>
      </c>
      <c r="N116" s="158">
        <v>57600</v>
      </c>
      <c r="O116" s="158">
        <f t="shared" si="1"/>
        <v>5760000</v>
      </c>
      <c r="P116" s="142" t="s">
        <v>406</v>
      </c>
      <c r="Q116" s="147" t="s">
        <v>540</v>
      </c>
    </row>
    <row r="117" spans="1:17" ht="89.25" customHeight="1" x14ac:dyDescent="0.2">
      <c r="A117" s="147">
        <v>108</v>
      </c>
      <c r="B117" s="147" t="s">
        <v>1177</v>
      </c>
      <c r="C117" s="147" t="s">
        <v>1181</v>
      </c>
      <c r="D117" s="147" t="s">
        <v>1178</v>
      </c>
      <c r="E117" s="147" t="s">
        <v>1180</v>
      </c>
      <c r="F117" s="147" t="s">
        <v>1179</v>
      </c>
      <c r="G117" s="147" t="s">
        <v>1182</v>
      </c>
      <c r="H117" s="147" t="s">
        <v>1182</v>
      </c>
      <c r="I117" s="147" t="s">
        <v>539</v>
      </c>
      <c r="J117" s="147" t="s">
        <v>539</v>
      </c>
      <c r="K117" s="147" t="str">
        <f>VLOOKUP(E117,'[1]Mẫu số 25- gói thầu số 5-HC'!I$21:K$208,3,0)</f>
        <v>100 Test</v>
      </c>
      <c r="L117" s="148">
        <v>800</v>
      </c>
      <c r="M117" s="147" t="s">
        <v>635</v>
      </c>
      <c r="N117" s="158">
        <v>23800</v>
      </c>
      <c r="O117" s="158">
        <f t="shared" si="1"/>
        <v>19040000</v>
      </c>
      <c r="P117" s="142" t="s">
        <v>406</v>
      </c>
      <c r="Q117" s="147" t="s">
        <v>540</v>
      </c>
    </row>
    <row r="118" spans="1:17" ht="89.25" customHeight="1" x14ac:dyDescent="0.2">
      <c r="A118" s="147">
        <v>109</v>
      </c>
      <c r="B118" s="147" t="s">
        <v>1183</v>
      </c>
      <c r="C118" s="147" t="s">
        <v>1187</v>
      </c>
      <c r="D118" s="147" t="s">
        <v>1184</v>
      </c>
      <c r="E118" s="147" t="s">
        <v>1186</v>
      </c>
      <c r="F118" s="147" t="s">
        <v>1185</v>
      </c>
      <c r="G118" s="147" t="s">
        <v>1188</v>
      </c>
      <c r="H118" s="147" t="s">
        <v>1188</v>
      </c>
      <c r="I118" s="147" t="s">
        <v>539</v>
      </c>
      <c r="J118" s="147" t="s">
        <v>539</v>
      </c>
      <c r="K118" s="147" t="str">
        <f>VLOOKUP(E118,'[1]Mẫu số 25- gói thầu số 5-HC'!I$21:K$208,3,0)</f>
        <v>100 Test</v>
      </c>
      <c r="L118" s="148">
        <v>200</v>
      </c>
      <c r="M118" s="147" t="s">
        <v>635</v>
      </c>
      <c r="N118" s="158">
        <v>54300</v>
      </c>
      <c r="O118" s="158">
        <f t="shared" si="1"/>
        <v>10860000</v>
      </c>
      <c r="P118" s="142" t="s">
        <v>406</v>
      </c>
      <c r="Q118" s="147" t="s">
        <v>540</v>
      </c>
    </row>
    <row r="119" spans="1:17" ht="89.25" customHeight="1" x14ac:dyDescent="0.2">
      <c r="A119" s="147">
        <v>110</v>
      </c>
      <c r="B119" s="147" t="s">
        <v>1189</v>
      </c>
      <c r="C119" s="147" t="s">
        <v>1193</v>
      </c>
      <c r="D119" s="147" t="s">
        <v>1190</v>
      </c>
      <c r="E119" s="147" t="s">
        <v>1192</v>
      </c>
      <c r="F119" s="147" t="s">
        <v>1191</v>
      </c>
      <c r="G119" s="147" t="s">
        <v>1194</v>
      </c>
      <c r="H119" s="147" t="s">
        <v>1194</v>
      </c>
      <c r="I119" s="147" t="s">
        <v>539</v>
      </c>
      <c r="J119" s="147" t="s">
        <v>539</v>
      </c>
      <c r="K119" s="147" t="str">
        <f>VLOOKUP(E119,'[1]Mẫu số 25- gói thầu số 5-HC'!I$21:K$208,3,0)</f>
        <v>16 x 1.3 mL</v>
      </c>
      <c r="L119" s="148">
        <v>21</v>
      </c>
      <c r="M119" s="147" t="s">
        <v>535</v>
      </c>
      <c r="N119" s="158">
        <v>94700</v>
      </c>
      <c r="O119" s="158">
        <f t="shared" si="1"/>
        <v>1988700</v>
      </c>
      <c r="P119" s="142" t="s">
        <v>406</v>
      </c>
      <c r="Q119" s="147" t="s">
        <v>540</v>
      </c>
    </row>
    <row r="120" spans="1:17" ht="89.25" customHeight="1" x14ac:dyDescent="0.2">
      <c r="A120" s="147">
        <v>111</v>
      </c>
      <c r="B120" s="147" t="s">
        <v>1195</v>
      </c>
      <c r="C120" s="147" t="s">
        <v>1199</v>
      </c>
      <c r="D120" s="147" t="s">
        <v>1196</v>
      </c>
      <c r="E120" s="147" t="s">
        <v>1198</v>
      </c>
      <c r="F120" s="147" t="s">
        <v>1197</v>
      </c>
      <c r="G120" s="147" t="s">
        <v>1200</v>
      </c>
      <c r="H120" s="147" t="s">
        <v>1200</v>
      </c>
      <c r="I120" s="147" t="s">
        <v>539</v>
      </c>
      <c r="J120" s="147" t="s">
        <v>539</v>
      </c>
      <c r="K120" s="147" t="str">
        <f>VLOOKUP(E120,'[1]Mẫu số 25- gói thầu số 5-HC'!I$21:K$208,3,0)</f>
        <v>4 x 2 mL</v>
      </c>
      <c r="L120" s="148">
        <v>8</v>
      </c>
      <c r="M120" s="147" t="s">
        <v>535</v>
      </c>
      <c r="N120" s="158">
        <v>115200</v>
      </c>
      <c r="O120" s="158">
        <f t="shared" si="1"/>
        <v>921600</v>
      </c>
      <c r="P120" s="142" t="s">
        <v>406</v>
      </c>
      <c r="Q120" s="147" t="s">
        <v>540</v>
      </c>
    </row>
    <row r="121" spans="1:17" ht="89.25" customHeight="1" x14ac:dyDescent="0.2">
      <c r="A121" s="147">
        <v>112</v>
      </c>
      <c r="B121" s="147" t="s">
        <v>1201</v>
      </c>
      <c r="C121" s="147" t="s">
        <v>1204</v>
      </c>
      <c r="D121" s="147" t="s">
        <v>1202</v>
      </c>
      <c r="E121" s="147" t="s">
        <v>886</v>
      </c>
      <c r="F121" s="147" t="s">
        <v>1203</v>
      </c>
      <c r="G121" s="147" t="s">
        <v>888</v>
      </c>
      <c r="H121" s="147" t="s">
        <v>888</v>
      </c>
      <c r="I121" s="147" t="s">
        <v>539</v>
      </c>
      <c r="J121" s="147" t="s">
        <v>539</v>
      </c>
      <c r="K121" s="147" t="str">
        <f>VLOOKUP(E121,'[1]Mẫu số 25- gói thầu số 5-HC'!I$21:K$208,3,0)</f>
        <v>200 Test</v>
      </c>
      <c r="L121" s="148">
        <v>200</v>
      </c>
      <c r="M121" s="147" t="s">
        <v>635</v>
      </c>
      <c r="N121" s="158">
        <v>6640</v>
      </c>
      <c r="O121" s="158">
        <f t="shared" si="1"/>
        <v>1328000</v>
      </c>
      <c r="P121" s="142" t="s">
        <v>406</v>
      </c>
      <c r="Q121" s="147" t="s">
        <v>540</v>
      </c>
    </row>
    <row r="122" spans="1:17" ht="89.25" customHeight="1" x14ac:dyDescent="0.2">
      <c r="A122" s="147">
        <v>113</v>
      </c>
      <c r="B122" s="147" t="s">
        <v>1205</v>
      </c>
      <c r="C122" s="147" t="s">
        <v>1209</v>
      </c>
      <c r="D122" s="147" t="s">
        <v>1206</v>
      </c>
      <c r="E122" s="147" t="s">
        <v>1208</v>
      </c>
      <c r="F122" s="147" t="s">
        <v>1207</v>
      </c>
      <c r="G122" s="147" t="s">
        <v>1210</v>
      </c>
      <c r="H122" s="147" t="s">
        <v>1210</v>
      </c>
      <c r="I122" s="147" t="s">
        <v>539</v>
      </c>
      <c r="J122" s="147" t="s">
        <v>539</v>
      </c>
      <c r="K122" s="147" t="str">
        <f>VLOOKUP(E122,'[1]Mẫu số 25- gói thầu số 5-HC'!I$21:K$208,3,0)</f>
        <v>4 x 3.0 mL</v>
      </c>
      <c r="L122" s="148">
        <v>24</v>
      </c>
      <c r="M122" s="147" t="s">
        <v>535</v>
      </c>
      <c r="N122" s="158">
        <v>252000</v>
      </c>
      <c r="O122" s="158">
        <f t="shared" si="1"/>
        <v>6048000</v>
      </c>
      <c r="P122" s="142" t="s">
        <v>406</v>
      </c>
      <c r="Q122" s="147" t="s">
        <v>540</v>
      </c>
    </row>
    <row r="123" spans="1:17" ht="89.25" customHeight="1" x14ac:dyDescent="0.2">
      <c r="A123" s="147">
        <v>114</v>
      </c>
      <c r="B123" s="147" t="s">
        <v>1211</v>
      </c>
      <c r="C123" s="147" t="s">
        <v>1215</v>
      </c>
      <c r="D123" s="147" t="s">
        <v>1212</v>
      </c>
      <c r="E123" s="147" t="s">
        <v>1214</v>
      </c>
      <c r="F123" s="147" t="s">
        <v>1213</v>
      </c>
      <c r="G123" s="147" t="s">
        <v>1216</v>
      </c>
      <c r="H123" s="147" t="s">
        <v>1216</v>
      </c>
      <c r="I123" s="147" t="s">
        <v>539</v>
      </c>
      <c r="J123" s="147" t="s">
        <v>539</v>
      </c>
      <c r="K123" s="147" t="str">
        <f>VLOOKUP(E123,'[1]Mẫu số 25- gói thầu số 5-HC'!I$21:K$208,3,0)</f>
        <v>4 x 1.0 mL</v>
      </c>
      <c r="L123" s="148">
        <v>4</v>
      </c>
      <c r="M123" s="147" t="s">
        <v>535</v>
      </c>
      <c r="N123" s="158">
        <v>335000</v>
      </c>
      <c r="O123" s="158">
        <f t="shared" si="1"/>
        <v>1340000</v>
      </c>
      <c r="P123" s="142" t="s">
        <v>406</v>
      </c>
      <c r="Q123" s="147" t="s">
        <v>540</v>
      </c>
    </row>
    <row r="124" spans="1:17" ht="89.25" customHeight="1" x14ac:dyDescent="0.2">
      <c r="A124" s="147">
        <v>115</v>
      </c>
      <c r="B124" s="147" t="s">
        <v>1217</v>
      </c>
      <c r="C124" s="147" t="s">
        <v>1221</v>
      </c>
      <c r="D124" s="147" t="s">
        <v>1218</v>
      </c>
      <c r="E124" s="147" t="s">
        <v>1220</v>
      </c>
      <c r="F124" s="147" t="s">
        <v>1219</v>
      </c>
      <c r="G124" s="147" t="s">
        <v>1222</v>
      </c>
      <c r="H124" s="147" t="s">
        <v>1222</v>
      </c>
      <c r="I124" s="147" t="s">
        <v>539</v>
      </c>
      <c r="J124" s="147" t="s">
        <v>539</v>
      </c>
      <c r="K124" s="147" t="str">
        <f>VLOOKUP(E124,'[1]Mẫu số 25- gói thầu số 5-HC'!I$21:K$208,3,0)</f>
        <v>100 Test</v>
      </c>
      <c r="L124" s="148">
        <v>200</v>
      </c>
      <c r="M124" s="147" t="s">
        <v>635</v>
      </c>
      <c r="N124" s="158">
        <v>126400</v>
      </c>
      <c r="O124" s="158">
        <f t="shared" si="1"/>
        <v>25280000</v>
      </c>
      <c r="P124" s="142" t="s">
        <v>406</v>
      </c>
      <c r="Q124" s="147" t="s">
        <v>540</v>
      </c>
    </row>
    <row r="125" spans="1:17" ht="28.5" customHeight="1" x14ac:dyDescent="0.2">
      <c r="A125" s="147"/>
      <c r="B125" s="147"/>
      <c r="C125" s="147"/>
      <c r="D125" s="161" t="s">
        <v>2478</v>
      </c>
      <c r="E125" s="147"/>
      <c r="F125" s="147"/>
      <c r="G125" s="147"/>
      <c r="H125" s="147"/>
      <c r="I125" s="147"/>
      <c r="J125" s="147"/>
      <c r="K125" s="147"/>
      <c r="L125" s="148"/>
      <c r="M125" s="147"/>
      <c r="N125" s="158"/>
      <c r="O125" s="158"/>
      <c r="P125" s="142"/>
      <c r="Q125" s="147"/>
    </row>
    <row r="126" spans="1:17" ht="81.75" customHeight="1" x14ac:dyDescent="0.2">
      <c r="A126" s="147">
        <v>116</v>
      </c>
      <c r="B126" s="147" t="s">
        <v>1223</v>
      </c>
      <c r="C126" s="147" t="s">
        <v>1227</v>
      </c>
      <c r="D126" s="147" t="s">
        <v>1224</v>
      </c>
      <c r="E126" s="147" t="s">
        <v>1226</v>
      </c>
      <c r="F126" s="147" t="s">
        <v>1225</v>
      </c>
      <c r="G126" s="147" t="s">
        <v>1228</v>
      </c>
      <c r="H126" s="147" t="s">
        <v>1228</v>
      </c>
      <c r="I126" s="147" t="s">
        <v>539</v>
      </c>
      <c r="J126" s="147" t="s">
        <v>539</v>
      </c>
      <c r="K126" s="147" t="str">
        <f>VLOOKUP(E126,'[1]Mẫu số 25- gói thầu số 5-HC'!I$21:K$208,3,0)</f>
        <v>400 strips</v>
      </c>
      <c r="L126" s="148">
        <v>4000</v>
      </c>
      <c r="M126" s="147" t="s">
        <v>635</v>
      </c>
      <c r="N126" s="158">
        <v>7500</v>
      </c>
      <c r="O126" s="158">
        <f t="shared" si="1"/>
        <v>30000000</v>
      </c>
      <c r="P126" s="142" t="s">
        <v>406</v>
      </c>
      <c r="Q126" s="147" t="s">
        <v>540</v>
      </c>
    </row>
    <row r="127" spans="1:17" ht="26.25" customHeight="1" x14ac:dyDescent="0.2">
      <c r="A127" s="147"/>
      <c r="B127" s="147"/>
      <c r="C127" s="147"/>
      <c r="D127" s="161" t="s">
        <v>2479</v>
      </c>
      <c r="E127" s="147"/>
      <c r="F127" s="147"/>
      <c r="G127" s="147"/>
      <c r="H127" s="147"/>
      <c r="I127" s="147"/>
      <c r="J127" s="147"/>
      <c r="K127" s="147"/>
      <c r="L127" s="148"/>
      <c r="M127" s="147"/>
      <c r="N127" s="158"/>
      <c r="O127" s="158"/>
      <c r="P127" s="142"/>
      <c r="Q127" s="147"/>
    </row>
    <row r="128" spans="1:17" ht="165" customHeight="1" x14ac:dyDescent="0.2">
      <c r="A128" s="147">
        <v>117</v>
      </c>
      <c r="B128" s="147" t="s">
        <v>1229</v>
      </c>
      <c r="C128" s="147" t="s">
        <v>1233</v>
      </c>
      <c r="D128" s="147" t="s">
        <v>1230</v>
      </c>
      <c r="E128" s="147" t="s">
        <v>1232</v>
      </c>
      <c r="F128" s="147" t="s">
        <v>1231</v>
      </c>
      <c r="G128" s="147" t="s">
        <v>1234</v>
      </c>
      <c r="H128" s="147" t="s">
        <v>1235</v>
      </c>
      <c r="I128" s="147" t="s">
        <v>106</v>
      </c>
      <c r="J128" s="147" t="s">
        <v>1236</v>
      </c>
      <c r="K128" s="147" t="str">
        <f>VLOOKUP(E128,'[2]mẫu 25'!I$13:K$83,3,0)</f>
        <v>Hộp 5x2ml (Hộp 10ml)</v>
      </c>
      <c r="L128" s="148">
        <v>10</v>
      </c>
      <c r="M128" s="147" t="s">
        <v>535</v>
      </c>
      <c r="N128" s="159">
        <v>1504755</v>
      </c>
      <c r="O128" s="158">
        <f t="shared" si="1"/>
        <v>15047550</v>
      </c>
      <c r="P128" s="142" t="s">
        <v>530</v>
      </c>
      <c r="Q128" s="147" t="s">
        <v>1237</v>
      </c>
    </row>
    <row r="129" spans="1:17" ht="174.75" customHeight="1" x14ac:dyDescent="0.2">
      <c r="A129" s="147">
        <v>118</v>
      </c>
      <c r="B129" s="147" t="s">
        <v>1238</v>
      </c>
      <c r="C129" s="147" t="s">
        <v>1242</v>
      </c>
      <c r="D129" s="147" t="s">
        <v>1239</v>
      </c>
      <c r="E129" s="147" t="s">
        <v>1241</v>
      </c>
      <c r="F129" s="147" t="s">
        <v>1240</v>
      </c>
      <c r="G129" s="147" t="s">
        <v>1243</v>
      </c>
      <c r="H129" s="147" t="s">
        <v>1244</v>
      </c>
      <c r="I129" s="147" t="s">
        <v>143</v>
      </c>
      <c r="J129" s="147" t="s">
        <v>1245</v>
      </c>
      <c r="K129" s="147" t="str">
        <f>VLOOKUP(E129,'[2]mẫu 25'!I$13:K$83,3,0)</f>
        <v>Hộp 5x2ml (Hộp 10ml)</v>
      </c>
      <c r="L129" s="148">
        <v>20</v>
      </c>
      <c r="M129" s="147" t="s">
        <v>535</v>
      </c>
      <c r="N129" s="159">
        <v>1081605</v>
      </c>
      <c r="O129" s="158">
        <f t="shared" si="1"/>
        <v>21632100</v>
      </c>
      <c r="P129" s="142" t="s">
        <v>530</v>
      </c>
      <c r="Q129" s="147" t="s">
        <v>1237</v>
      </c>
    </row>
    <row r="130" spans="1:17" ht="101.25" customHeight="1" x14ac:dyDescent="0.2">
      <c r="A130" s="147">
        <v>119</v>
      </c>
      <c r="B130" s="147" t="s">
        <v>1246</v>
      </c>
      <c r="C130" s="147" t="s">
        <v>1250</v>
      </c>
      <c r="D130" s="147" t="s">
        <v>1247</v>
      </c>
      <c r="E130" s="147" t="s">
        <v>1249</v>
      </c>
      <c r="F130" s="147" t="s">
        <v>1248</v>
      </c>
      <c r="G130" s="147" t="s">
        <v>1251</v>
      </c>
      <c r="H130" s="147" t="s">
        <v>1252</v>
      </c>
      <c r="I130" s="147" t="s">
        <v>1253</v>
      </c>
      <c r="J130" s="147" t="s">
        <v>1252</v>
      </c>
      <c r="K130" s="147" t="str">
        <f>VLOOKUP(E130,'[2]mẫu 25'!I$13:K$83,3,0)</f>
        <v>Hộp 4x29ml (Hộp 116ml)</v>
      </c>
      <c r="L130" s="148">
        <v>116</v>
      </c>
      <c r="M130" s="147" t="s">
        <v>535</v>
      </c>
      <c r="N130" s="159">
        <v>2056</v>
      </c>
      <c r="O130" s="158">
        <f t="shared" si="1"/>
        <v>238496</v>
      </c>
      <c r="P130" s="142" t="s">
        <v>525</v>
      </c>
      <c r="Q130" s="147" t="s">
        <v>1254</v>
      </c>
    </row>
    <row r="131" spans="1:17" ht="101.25" customHeight="1" x14ac:dyDescent="0.2">
      <c r="A131" s="147">
        <v>120</v>
      </c>
      <c r="B131" s="147" t="s">
        <v>1255</v>
      </c>
      <c r="C131" s="147" t="s">
        <v>1259</v>
      </c>
      <c r="D131" s="147" t="s">
        <v>1256</v>
      </c>
      <c r="E131" s="147" t="s">
        <v>1258</v>
      </c>
      <c r="F131" s="147" t="s">
        <v>1257</v>
      </c>
      <c r="G131" s="147" t="s">
        <v>1260</v>
      </c>
      <c r="H131" s="147" t="s">
        <v>1252</v>
      </c>
      <c r="I131" s="147" t="s">
        <v>1253</v>
      </c>
      <c r="J131" s="147" t="s">
        <v>1252</v>
      </c>
      <c r="K131" s="147" t="str">
        <f>VLOOKUP(E131,'[2]mẫu 25'!I$13:K$83,3,0)</f>
        <v>Hộp 4x15ml+4x15ml (Hộp 120ml)</v>
      </c>
      <c r="L131" s="148">
        <v>240</v>
      </c>
      <c r="M131" s="147" t="s">
        <v>535</v>
      </c>
      <c r="N131" s="159">
        <v>5334</v>
      </c>
      <c r="O131" s="158">
        <f t="shared" si="1"/>
        <v>1280160</v>
      </c>
      <c r="P131" s="142" t="s">
        <v>525</v>
      </c>
      <c r="Q131" s="147" t="s">
        <v>1254</v>
      </c>
    </row>
    <row r="132" spans="1:17" ht="101.25" customHeight="1" x14ac:dyDescent="0.2">
      <c r="A132" s="147">
        <v>121</v>
      </c>
      <c r="B132" s="147" t="s">
        <v>1261</v>
      </c>
      <c r="C132" s="147" t="s">
        <v>1265</v>
      </c>
      <c r="D132" s="147" t="s">
        <v>1262</v>
      </c>
      <c r="E132" s="147" t="s">
        <v>1264</v>
      </c>
      <c r="F132" s="147" t="s">
        <v>1263</v>
      </c>
      <c r="G132" s="147" t="s">
        <v>1266</v>
      </c>
      <c r="H132" s="147" t="s">
        <v>1252</v>
      </c>
      <c r="I132" s="147" t="s">
        <v>1253</v>
      </c>
      <c r="J132" s="147" t="s">
        <v>1252</v>
      </c>
      <c r="K132" s="147" t="str">
        <f>VLOOKUP(E132,'[2]mẫu 25'!I$13:K$83,3,0)</f>
        <v>Hộp 4x6ml+4x6ml (Hộp 48ml)</v>
      </c>
      <c r="L132" s="148">
        <v>48</v>
      </c>
      <c r="M132" s="147" t="s">
        <v>535</v>
      </c>
      <c r="N132" s="159">
        <v>7500</v>
      </c>
      <c r="O132" s="158">
        <f t="shared" si="1"/>
        <v>360000</v>
      </c>
      <c r="P132" s="142" t="s">
        <v>525</v>
      </c>
      <c r="Q132" s="147" t="s">
        <v>1254</v>
      </c>
    </row>
    <row r="133" spans="1:17" ht="101.25" customHeight="1" x14ac:dyDescent="0.2">
      <c r="A133" s="147">
        <v>122</v>
      </c>
      <c r="B133" s="147" t="s">
        <v>1267</v>
      </c>
      <c r="C133" s="147" t="s">
        <v>1271</v>
      </c>
      <c r="D133" s="147" t="s">
        <v>1268</v>
      </c>
      <c r="E133" s="147" t="s">
        <v>1270</v>
      </c>
      <c r="F133" s="147" t="s">
        <v>1269</v>
      </c>
      <c r="G133" s="147" t="s">
        <v>1272</v>
      </c>
      <c r="H133" s="147" t="s">
        <v>1252</v>
      </c>
      <c r="I133" s="147" t="s">
        <v>1253</v>
      </c>
      <c r="J133" s="147" t="s">
        <v>1252</v>
      </c>
      <c r="K133" s="147" t="str">
        <f>VLOOKUP(E133,[3]Sheet1!F$12:H$22,3,0)</f>
        <v>6X60ml,6X15 ml</v>
      </c>
      <c r="L133" s="148">
        <v>4080</v>
      </c>
      <c r="M133" s="147" t="s">
        <v>535</v>
      </c>
      <c r="N133" s="159">
        <v>2667</v>
      </c>
      <c r="O133" s="158">
        <f t="shared" si="1"/>
        <v>10881360</v>
      </c>
      <c r="P133" s="142" t="s">
        <v>525</v>
      </c>
      <c r="Q133" s="147" t="s">
        <v>1254</v>
      </c>
    </row>
    <row r="134" spans="1:17" ht="101.25" customHeight="1" x14ac:dyDescent="0.2">
      <c r="A134" s="147">
        <v>123</v>
      </c>
      <c r="B134" s="147" t="s">
        <v>1273</v>
      </c>
      <c r="C134" s="147" t="s">
        <v>1277</v>
      </c>
      <c r="D134" s="147" t="s">
        <v>1274</v>
      </c>
      <c r="E134" s="147" t="s">
        <v>1276</v>
      </c>
      <c r="F134" s="147" t="s">
        <v>1275</v>
      </c>
      <c r="G134" s="147" t="s">
        <v>1278</v>
      </c>
      <c r="H134" s="147" t="s">
        <v>1252</v>
      </c>
      <c r="I134" s="147" t="s">
        <v>1253</v>
      </c>
      <c r="J134" s="147" t="s">
        <v>1252</v>
      </c>
      <c r="K134" s="147" t="str">
        <f>VLOOKUP(E134,[3]Sheet1!F$12:H$22,3,0)</f>
        <v>8X60 ml</v>
      </c>
      <c r="L134" s="148">
        <v>1500</v>
      </c>
      <c r="M134" s="147" t="s">
        <v>535</v>
      </c>
      <c r="N134" s="159">
        <v>7042</v>
      </c>
      <c r="O134" s="158">
        <f t="shared" si="1"/>
        <v>10563000</v>
      </c>
      <c r="P134" s="142" t="s">
        <v>525</v>
      </c>
      <c r="Q134" s="147" t="s">
        <v>1254</v>
      </c>
    </row>
    <row r="135" spans="1:17" ht="101.25" customHeight="1" x14ac:dyDescent="0.2">
      <c r="A135" s="147">
        <v>124</v>
      </c>
      <c r="B135" s="147" t="s">
        <v>1279</v>
      </c>
      <c r="C135" s="147" t="s">
        <v>1283</v>
      </c>
      <c r="D135" s="147" t="s">
        <v>1280</v>
      </c>
      <c r="E135" s="147" t="s">
        <v>1282</v>
      </c>
      <c r="F135" s="147" t="s">
        <v>1281</v>
      </c>
      <c r="G135" s="147" t="s">
        <v>1284</v>
      </c>
      <c r="H135" s="147" t="s">
        <v>1252</v>
      </c>
      <c r="I135" s="147" t="s">
        <v>1253</v>
      </c>
      <c r="J135" s="147" t="s">
        <v>1252</v>
      </c>
      <c r="K135" s="147" t="str">
        <f>VLOOKUP(E135,[3]Sheet1!F$12:H$22,3,0)</f>
        <v>6X60ml, 6X15 ml</v>
      </c>
      <c r="L135" s="148">
        <v>6000</v>
      </c>
      <c r="M135" s="147" t="s">
        <v>535</v>
      </c>
      <c r="N135" s="159">
        <v>3156</v>
      </c>
      <c r="O135" s="158">
        <f t="shared" si="1"/>
        <v>18936000</v>
      </c>
      <c r="P135" s="142" t="s">
        <v>525</v>
      </c>
      <c r="Q135" s="147" t="s">
        <v>1254</v>
      </c>
    </row>
    <row r="136" spans="1:17" ht="101.25" customHeight="1" x14ac:dyDescent="0.2">
      <c r="A136" s="147">
        <v>125</v>
      </c>
      <c r="B136" s="147" t="s">
        <v>1285</v>
      </c>
      <c r="C136" s="147" t="s">
        <v>1289</v>
      </c>
      <c r="D136" s="147" t="s">
        <v>1286</v>
      </c>
      <c r="E136" s="147" t="s">
        <v>1288</v>
      </c>
      <c r="F136" s="147" t="s">
        <v>1287</v>
      </c>
      <c r="G136" s="147" t="s">
        <v>1290</v>
      </c>
      <c r="H136" s="147" t="s">
        <v>1252</v>
      </c>
      <c r="I136" s="147" t="s">
        <v>1253</v>
      </c>
      <c r="J136" s="147" t="s">
        <v>1252</v>
      </c>
      <c r="K136" s="147" t="str">
        <f>VLOOKUP(E136,[3]Sheet1!F$12:H$22,3,0)</f>
        <v>6X60ml, 6X15 ml</v>
      </c>
      <c r="L136" s="148">
        <v>5000</v>
      </c>
      <c r="M136" s="147" t="s">
        <v>535</v>
      </c>
      <c r="N136" s="159">
        <v>3344</v>
      </c>
      <c r="O136" s="158">
        <f t="shared" si="1"/>
        <v>16720000</v>
      </c>
      <c r="P136" s="142" t="s">
        <v>525</v>
      </c>
      <c r="Q136" s="147" t="s">
        <v>1254</v>
      </c>
    </row>
    <row r="137" spans="1:17" ht="123.75" customHeight="1" x14ac:dyDescent="0.2">
      <c r="A137" s="147">
        <v>126</v>
      </c>
      <c r="B137" s="147" t="s">
        <v>1291</v>
      </c>
      <c r="C137" s="147" t="s">
        <v>1295</v>
      </c>
      <c r="D137" s="147" t="s">
        <v>1292</v>
      </c>
      <c r="E137" s="147" t="s">
        <v>1294</v>
      </c>
      <c r="F137" s="147" t="s">
        <v>1293</v>
      </c>
      <c r="G137" s="147" t="s">
        <v>1296</v>
      </c>
      <c r="H137" s="147" t="s">
        <v>1297</v>
      </c>
      <c r="I137" s="147" t="s">
        <v>143</v>
      </c>
      <c r="J137" s="147" t="s">
        <v>1245</v>
      </c>
      <c r="K137" s="147" t="str">
        <f>VLOOKUP(E137,'[2]mẫu 25'!I$13:K$83,3,0)</f>
        <v>Hộp 4x24ml+4x8ml (Hộp 128ml)</v>
      </c>
      <c r="L137" s="148">
        <v>128</v>
      </c>
      <c r="M137" s="147" t="s">
        <v>535</v>
      </c>
      <c r="N137" s="159">
        <v>143073</v>
      </c>
      <c r="O137" s="158">
        <f t="shared" si="1"/>
        <v>18313344</v>
      </c>
      <c r="P137" s="142" t="s">
        <v>530</v>
      </c>
      <c r="Q137" s="147" t="s">
        <v>1237</v>
      </c>
    </row>
    <row r="138" spans="1:17" ht="101.25" customHeight="1" x14ac:dyDescent="0.2">
      <c r="A138" s="147">
        <v>127</v>
      </c>
      <c r="B138" s="147" t="s">
        <v>1298</v>
      </c>
      <c r="C138" s="147" t="s">
        <v>1302</v>
      </c>
      <c r="D138" s="147" t="s">
        <v>1299</v>
      </c>
      <c r="E138" s="147" t="s">
        <v>1301</v>
      </c>
      <c r="F138" s="147" t="s">
        <v>1300</v>
      </c>
      <c r="G138" s="147" t="s">
        <v>1303</v>
      </c>
      <c r="H138" s="147" t="s">
        <v>1252</v>
      </c>
      <c r="I138" s="147" t="s">
        <v>1253</v>
      </c>
      <c r="J138" s="147" t="s">
        <v>1252</v>
      </c>
      <c r="K138" s="147" t="str">
        <f>VLOOKUP(E138,'[2]mẫu 25'!I$13:K$83,3,0)</f>
        <v>Hộp 4x42.3ml+4x17.7ml (Hộp 240ml)</v>
      </c>
      <c r="L138" s="148">
        <v>240</v>
      </c>
      <c r="M138" s="147" t="s">
        <v>535</v>
      </c>
      <c r="N138" s="159">
        <v>3146</v>
      </c>
      <c r="O138" s="158">
        <f t="shared" si="1"/>
        <v>755040</v>
      </c>
      <c r="P138" s="142" t="s">
        <v>525</v>
      </c>
      <c r="Q138" s="147" t="s">
        <v>1254</v>
      </c>
    </row>
    <row r="139" spans="1:17" ht="112.5" customHeight="1" x14ac:dyDescent="0.2">
      <c r="A139" s="147">
        <v>128</v>
      </c>
      <c r="B139" s="147" t="s">
        <v>1304</v>
      </c>
      <c r="C139" s="147" t="s">
        <v>1308</v>
      </c>
      <c r="D139" s="147" t="s">
        <v>1305</v>
      </c>
      <c r="E139" s="147" t="s">
        <v>1307</v>
      </c>
      <c r="F139" s="147" t="s">
        <v>1306</v>
      </c>
      <c r="G139" s="147" t="s">
        <v>1309</v>
      </c>
      <c r="H139" s="147" t="s">
        <v>1310</v>
      </c>
      <c r="I139" s="147" t="s">
        <v>106</v>
      </c>
      <c r="J139" s="147" t="s">
        <v>1311</v>
      </c>
      <c r="K139" s="147" t="str">
        <f>VLOOKUP(E139,'[2]mẫu 25'!I$13:K$83,3,0)</f>
        <v>Lọ 1x5ml (Lọ 5ml)</v>
      </c>
      <c r="L139" s="148">
        <v>40</v>
      </c>
      <c r="M139" s="147" t="s">
        <v>535</v>
      </c>
      <c r="N139" s="159">
        <v>111300</v>
      </c>
      <c r="O139" s="158">
        <f t="shared" si="1"/>
        <v>4452000</v>
      </c>
      <c r="P139" s="142" t="s">
        <v>530</v>
      </c>
      <c r="Q139" s="147" t="s">
        <v>1237</v>
      </c>
    </row>
    <row r="140" spans="1:17" ht="139.5" customHeight="1" x14ac:dyDescent="0.2">
      <c r="A140" s="147">
        <v>129</v>
      </c>
      <c r="B140" s="147" t="s">
        <v>1312</v>
      </c>
      <c r="C140" s="147" t="s">
        <v>1316</v>
      </c>
      <c r="D140" s="147" t="s">
        <v>1313</v>
      </c>
      <c r="E140" s="147" t="s">
        <v>1315</v>
      </c>
      <c r="F140" s="147" t="s">
        <v>1314</v>
      </c>
      <c r="G140" s="147" t="s">
        <v>1317</v>
      </c>
      <c r="H140" s="147" t="s">
        <v>1318</v>
      </c>
      <c r="I140" s="147" t="s">
        <v>143</v>
      </c>
      <c r="J140" s="147" t="s">
        <v>1319</v>
      </c>
      <c r="K140" s="147" t="str">
        <f>VLOOKUP(E140,'[2]mẫu 25'!I$13:K$83,3,0)</f>
        <v>Hộp 2x3ml (Hộp 6ml)</v>
      </c>
      <c r="L140" s="148">
        <v>6</v>
      </c>
      <c r="M140" s="147" t="s">
        <v>535</v>
      </c>
      <c r="N140" s="159">
        <v>912450</v>
      </c>
      <c r="O140" s="158">
        <f t="shared" si="1"/>
        <v>5474700</v>
      </c>
      <c r="P140" s="142" t="s">
        <v>530</v>
      </c>
      <c r="Q140" s="147" t="s">
        <v>1237</v>
      </c>
    </row>
    <row r="141" spans="1:17" ht="129.75" customHeight="1" x14ac:dyDescent="0.2">
      <c r="A141" s="147">
        <v>130</v>
      </c>
      <c r="B141" s="147" t="s">
        <v>1320</v>
      </c>
      <c r="C141" s="147" t="s">
        <v>1324</v>
      </c>
      <c r="D141" s="147" t="s">
        <v>1321</v>
      </c>
      <c r="E141" s="147" t="s">
        <v>1323</v>
      </c>
      <c r="F141" s="147" t="s">
        <v>1322</v>
      </c>
      <c r="G141" s="147" t="s">
        <v>1325</v>
      </c>
      <c r="H141" s="147" t="s">
        <v>1326</v>
      </c>
      <c r="I141" s="147" t="s">
        <v>143</v>
      </c>
      <c r="J141" s="147" t="s">
        <v>1319</v>
      </c>
      <c r="K141" s="147" t="str">
        <f>VLOOKUP(E141,'[2]mẫu 25'!I$13:K$83,3,0)</f>
        <v>Hộp 2x1ml (Hộp 2ml)</v>
      </c>
      <c r="L141" s="148">
        <v>2</v>
      </c>
      <c r="M141" s="147" t="s">
        <v>535</v>
      </c>
      <c r="N141" s="159">
        <v>3252375</v>
      </c>
      <c r="O141" s="158">
        <f t="shared" ref="O141:O209" si="2">L141*N141</f>
        <v>6504750</v>
      </c>
      <c r="P141" s="142" t="s">
        <v>530</v>
      </c>
      <c r="Q141" s="147" t="s">
        <v>1237</v>
      </c>
    </row>
    <row r="142" spans="1:17" ht="120.75" customHeight="1" x14ac:dyDescent="0.2">
      <c r="A142" s="147">
        <v>131</v>
      </c>
      <c r="B142" s="147" t="s">
        <v>1327</v>
      </c>
      <c r="C142" s="147" t="s">
        <v>1331</v>
      </c>
      <c r="D142" s="147" t="s">
        <v>1328</v>
      </c>
      <c r="E142" s="147" t="s">
        <v>1330</v>
      </c>
      <c r="F142" s="147" t="s">
        <v>1329</v>
      </c>
      <c r="G142" s="147" t="s">
        <v>1332</v>
      </c>
      <c r="H142" s="147" t="s">
        <v>1252</v>
      </c>
      <c r="I142" s="147" t="s">
        <v>1253</v>
      </c>
      <c r="J142" s="147" t="s">
        <v>1252</v>
      </c>
      <c r="K142" s="147" t="str">
        <f>VLOOKUP(E142,[3]Sheet1!F$12:H$22,3,0)</f>
        <v>8X24ml, 8X6 ml</v>
      </c>
      <c r="L142" s="148">
        <v>864</v>
      </c>
      <c r="M142" s="147" t="s">
        <v>535</v>
      </c>
      <c r="N142" s="159">
        <v>6625</v>
      </c>
      <c r="O142" s="158">
        <f t="shared" si="2"/>
        <v>5724000</v>
      </c>
      <c r="P142" s="142" t="s">
        <v>525</v>
      </c>
      <c r="Q142" s="147" t="s">
        <v>1254</v>
      </c>
    </row>
    <row r="143" spans="1:17" ht="30" customHeight="1" x14ac:dyDescent="0.2">
      <c r="A143" s="147"/>
      <c r="B143" s="147"/>
      <c r="C143" s="147"/>
      <c r="D143" s="161" t="s">
        <v>2480</v>
      </c>
      <c r="E143" s="147"/>
      <c r="F143" s="147"/>
      <c r="G143" s="147"/>
      <c r="H143" s="147"/>
      <c r="I143" s="147"/>
      <c r="J143" s="147"/>
      <c r="K143" s="147"/>
      <c r="L143" s="148"/>
      <c r="M143" s="147"/>
      <c r="N143" s="159"/>
      <c r="O143" s="158"/>
      <c r="P143" s="142"/>
      <c r="Q143" s="147"/>
    </row>
    <row r="144" spans="1:17" ht="132" customHeight="1" x14ac:dyDescent="0.2">
      <c r="A144" s="147">
        <v>132</v>
      </c>
      <c r="B144" s="147" t="s">
        <v>1333</v>
      </c>
      <c r="C144" s="147" t="s">
        <v>1337</v>
      </c>
      <c r="D144" s="147" t="s">
        <v>1334</v>
      </c>
      <c r="E144" s="147" t="s">
        <v>1336</v>
      </c>
      <c r="F144" s="147" t="s">
        <v>1335</v>
      </c>
      <c r="G144" s="147" t="s">
        <v>1338</v>
      </c>
      <c r="H144" s="147" t="s">
        <v>1339</v>
      </c>
      <c r="I144" s="147" t="s">
        <v>106</v>
      </c>
      <c r="J144" s="147" t="s">
        <v>1340</v>
      </c>
      <c r="K144" s="147" t="str">
        <f>VLOOKUP(E144,'[2]mẫu 25'!I$13:K$83,3,0)</f>
        <v>Hộp 4x130mL (Hộp 520ml)</v>
      </c>
      <c r="L144" s="148">
        <v>13000</v>
      </c>
      <c r="M144" s="147" t="s">
        <v>535</v>
      </c>
      <c r="N144" s="159">
        <v>20097</v>
      </c>
      <c r="O144" s="158">
        <f t="shared" si="2"/>
        <v>261261000</v>
      </c>
      <c r="P144" s="142" t="s">
        <v>530</v>
      </c>
      <c r="Q144" s="147" t="s">
        <v>1237</v>
      </c>
    </row>
    <row r="145" spans="1:17" ht="170.25" customHeight="1" x14ac:dyDescent="0.2">
      <c r="A145" s="147">
        <v>133</v>
      </c>
      <c r="B145" s="147" t="s">
        <v>1341</v>
      </c>
      <c r="C145" s="147" t="s">
        <v>1345</v>
      </c>
      <c r="D145" s="147" t="s">
        <v>1342</v>
      </c>
      <c r="E145" s="147" t="s">
        <v>1344</v>
      </c>
      <c r="F145" s="147" t="s">
        <v>1343</v>
      </c>
      <c r="G145" s="147" t="s">
        <v>1346</v>
      </c>
      <c r="H145" s="147" t="s">
        <v>1347</v>
      </c>
      <c r="I145" s="147" t="s">
        <v>106</v>
      </c>
      <c r="J145" s="147" t="s">
        <v>1340</v>
      </c>
      <c r="K145" s="147" t="str">
        <f>VLOOKUP(E145,'[2]mẫu 25'!I$13:K$83,3,0)</f>
        <v>Hộp 6x2.5mL (Hộp 15ml)</v>
      </c>
      <c r="L145" s="148">
        <v>15</v>
      </c>
      <c r="M145" s="147" t="s">
        <v>535</v>
      </c>
      <c r="N145" s="159">
        <v>519057</v>
      </c>
      <c r="O145" s="158">
        <f t="shared" si="2"/>
        <v>7785855</v>
      </c>
      <c r="P145" s="142" t="s">
        <v>530</v>
      </c>
      <c r="Q145" s="147" t="s">
        <v>1237</v>
      </c>
    </row>
    <row r="146" spans="1:17" ht="147.75" customHeight="1" x14ac:dyDescent="0.2">
      <c r="A146" s="147">
        <v>134</v>
      </c>
      <c r="B146" s="147" t="s">
        <v>1348</v>
      </c>
      <c r="C146" s="147" t="s">
        <v>1352</v>
      </c>
      <c r="D146" s="147" t="s">
        <v>1349</v>
      </c>
      <c r="E146" s="147" t="s">
        <v>1351</v>
      </c>
      <c r="F146" s="147" t="s">
        <v>1350</v>
      </c>
      <c r="G146" s="147" t="s">
        <v>1353</v>
      </c>
      <c r="H146" s="147" t="s">
        <v>1354</v>
      </c>
      <c r="I146" s="147" t="s">
        <v>1355</v>
      </c>
      <c r="J146" s="147" t="s">
        <v>1356</v>
      </c>
      <c r="K146" s="147" t="str">
        <f>VLOOKUP(E146,'[2]mẫu 25'!I$13:K$83,3,0)</f>
        <v>Hộp 6x2.5mL (Hộp 15ml)</v>
      </c>
      <c r="L146" s="148">
        <v>15</v>
      </c>
      <c r="M146" s="147" t="s">
        <v>535</v>
      </c>
      <c r="N146" s="159">
        <v>295365</v>
      </c>
      <c r="O146" s="158">
        <f t="shared" si="2"/>
        <v>4430475</v>
      </c>
      <c r="P146" s="142" t="s">
        <v>530</v>
      </c>
      <c r="Q146" s="147" t="s">
        <v>1237</v>
      </c>
    </row>
    <row r="147" spans="1:17" ht="145.5" customHeight="1" x14ac:dyDescent="0.2">
      <c r="A147" s="147">
        <v>135</v>
      </c>
      <c r="B147" s="147" t="s">
        <v>1357</v>
      </c>
      <c r="C147" s="147" t="s">
        <v>1361</v>
      </c>
      <c r="D147" s="147" t="s">
        <v>1358</v>
      </c>
      <c r="E147" s="147" t="s">
        <v>1360</v>
      </c>
      <c r="F147" s="147" t="s">
        <v>1359</v>
      </c>
      <c r="G147" s="147" t="s">
        <v>1362</v>
      </c>
      <c r="H147" s="147" t="s">
        <v>1363</v>
      </c>
      <c r="I147" s="147" t="s">
        <v>106</v>
      </c>
      <c r="J147" s="147" t="s">
        <v>1340</v>
      </c>
      <c r="K147" s="147" t="str">
        <f>VLOOKUP(E147,'[2]mẫu 25'!I$13:K$83,3,0)</f>
        <v>Hộp 6x4mL (Hộp 24ml)</v>
      </c>
      <c r="L147" s="148">
        <v>24</v>
      </c>
      <c r="M147" s="147" t="s">
        <v>535</v>
      </c>
      <c r="N147" s="159">
        <v>145110</v>
      </c>
      <c r="O147" s="158">
        <f t="shared" si="2"/>
        <v>3482640</v>
      </c>
      <c r="P147" s="142" t="s">
        <v>530</v>
      </c>
      <c r="Q147" s="147" t="s">
        <v>1237</v>
      </c>
    </row>
    <row r="148" spans="1:17" ht="159" customHeight="1" x14ac:dyDescent="0.2">
      <c r="A148" s="147">
        <v>136</v>
      </c>
      <c r="B148" s="147" t="s">
        <v>1364</v>
      </c>
      <c r="C148" s="147" t="s">
        <v>1368</v>
      </c>
      <c r="D148" s="147" t="s">
        <v>1365</v>
      </c>
      <c r="E148" s="147" t="s">
        <v>1367</v>
      </c>
      <c r="F148" s="147" t="s">
        <v>1366</v>
      </c>
      <c r="G148" s="147" t="s">
        <v>1369</v>
      </c>
      <c r="H148" s="147" t="s">
        <v>1370</v>
      </c>
      <c r="I148" s="147" t="s">
        <v>106</v>
      </c>
      <c r="J148" s="147" t="s">
        <v>1371</v>
      </c>
      <c r="K148" s="147" t="str">
        <f>VLOOKUP(E148,'[2]mẫu 25'!I$13:K$83,3,0)</f>
        <v>Hộp 3x1.5mL+4x1mL (Hộp 8,5ml)</v>
      </c>
      <c r="L148" s="148">
        <v>17</v>
      </c>
      <c r="M148" s="147" t="s">
        <v>535</v>
      </c>
      <c r="N148" s="159">
        <v>273000</v>
      </c>
      <c r="O148" s="158">
        <f t="shared" si="2"/>
        <v>4641000</v>
      </c>
      <c r="P148" s="142" t="s">
        <v>530</v>
      </c>
      <c r="Q148" s="147" t="s">
        <v>1237</v>
      </c>
    </row>
    <row r="149" spans="1:17" ht="161.25" customHeight="1" x14ac:dyDescent="0.2">
      <c r="A149" s="147">
        <v>137</v>
      </c>
      <c r="B149" s="147" t="s">
        <v>1372</v>
      </c>
      <c r="C149" s="147" t="s">
        <v>1376</v>
      </c>
      <c r="D149" s="147" t="s">
        <v>1373</v>
      </c>
      <c r="E149" s="147" t="s">
        <v>1375</v>
      </c>
      <c r="F149" s="147" t="s">
        <v>1374</v>
      </c>
      <c r="G149" s="147" t="s">
        <v>1377</v>
      </c>
      <c r="H149" s="147" t="s">
        <v>1378</v>
      </c>
      <c r="I149" s="147" t="s">
        <v>106</v>
      </c>
      <c r="J149" s="147" t="s">
        <v>1340</v>
      </c>
      <c r="K149" s="147" t="str">
        <f>VLOOKUP(E149,'[2]mẫu 25'!I$13:K$83,3,0)</f>
        <v>Hộp 6x2.5mL (Hộp 15ml)</v>
      </c>
      <c r="L149" s="148">
        <v>15</v>
      </c>
      <c r="M149" s="147" t="s">
        <v>535</v>
      </c>
      <c r="N149" s="159">
        <v>189840</v>
      </c>
      <c r="O149" s="158">
        <f t="shared" si="2"/>
        <v>2847600</v>
      </c>
      <c r="P149" s="142" t="s">
        <v>530</v>
      </c>
      <c r="Q149" s="147" t="s">
        <v>1237</v>
      </c>
    </row>
    <row r="150" spans="1:17" ht="171" customHeight="1" x14ac:dyDescent="0.2">
      <c r="A150" s="147">
        <v>138</v>
      </c>
      <c r="B150" s="147" t="s">
        <v>1379</v>
      </c>
      <c r="C150" s="147" t="s">
        <v>1383</v>
      </c>
      <c r="D150" s="147" t="s">
        <v>1380</v>
      </c>
      <c r="E150" s="147" t="s">
        <v>1382</v>
      </c>
      <c r="F150" s="147" t="s">
        <v>1381</v>
      </c>
      <c r="G150" s="147" t="s">
        <v>1384</v>
      </c>
      <c r="H150" s="147" t="s">
        <v>1385</v>
      </c>
      <c r="I150" s="147" t="s">
        <v>106</v>
      </c>
      <c r="J150" s="147" t="s">
        <v>1340</v>
      </c>
      <c r="K150" s="147" t="str">
        <f>VLOOKUP(E150,'[2]mẫu 25'!I$13:K$83,3,0)</f>
        <v>Hộp 1x4mL+5x2.5mL (Hộp 16,5ml)</v>
      </c>
      <c r="L150" s="148">
        <v>17</v>
      </c>
      <c r="M150" s="147" t="s">
        <v>535</v>
      </c>
      <c r="N150" s="159">
        <v>231000</v>
      </c>
      <c r="O150" s="158">
        <f t="shared" si="2"/>
        <v>3927000</v>
      </c>
      <c r="P150" s="142" t="s">
        <v>530</v>
      </c>
      <c r="Q150" s="147" t="s">
        <v>1237</v>
      </c>
    </row>
    <row r="151" spans="1:17" ht="174.75" customHeight="1" x14ac:dyDescent="0.2">
      <c r="A151" s="147">
        <v>139</v>
      </c>
      <c r="B151" s="147" t="s">
        <v>1386</v>
      </c>
      <c r="C151" s="147" t="s">
        <v>1390</v>
      </c>
      <c r="D151" s="147" t="s">
        <v>1387</v>
      </c>
      <c r="E151" s="147" t="s">
        <v>1389</v>
      </c>
      <c r="F151" s="147" t="s">
        <v>1388</v>
      </c>
      <c r="G151" s="147" t="s">
        <v>1391</v>
      </c>
      <c r="H151" s="147" t="s">
        <v>1392</v>
      </c>
      <c r="I151" s="147" t="s">
        <v>1355</v>
      </c>
      <c r="J151" s="147" t="s">
        <v>1356</v>
      </c>
      <c r="K151" s="147" t="str">
        <f>VLOOKUP(E151,'[2]mẫu 25'!I$13:K$83,3,0)</f>
        <v>Hộp 4mL+5x2mL (Hộp 14ml)</v>
      </c>
      <c r="L151" s="148">
        <v>14</v>
      </c>
      <c r="M151" s="147" t="s">
        <v>535</v>
      </c>
      <c r="N151" s="159">
        <v>294756</v>
      </c>
      <c r="O151" s="158">
        <f t="shared" si="2"/>
        <v>4126584</v>
      </c>
      <c r="P151" s="142" t="s">
        <v>530</v>
      </c>
      <c r="Q151" s="147" t="s">
        <v>1237</v>
      </c>
    </row>
    <row r="152" spans="1:17" ht="157.5" customHeight="1" x14ac:dyDescent="0.2">
      <c r="A152" s="147">
        <v>140</v>
      </c>
      <c r="B152" s="147" t="s">
        <v>1393</v>
      </c>
      <c r="C152" s="147" t="s">
        <v>1397</v>
      </c>
      <c r="D152" s="147" t="s">
        <v>1394</v>
      </c>
      <c r="E152" s="147" t="s">
        <v>1396</v>
      </c>
      <c r="F152" s="147" t="s">
        <v>1395</v>
      </c>
      <c r="G152" s="147" t="s">
        <v>1398</v>
      </c>
      <c r="H152" s="147" t="s">
        <v>1399</v>
      </c>
      <c r="I152" s="147" t="s">
        <v>106</v>
      </c>
      <c r="J152" s="147" t="s">
        <v>1340</v>
      </c>
      <c r="K152" s="147" t="str">
        <f>VLOOKUP(E152,'[2]mẫu 25'!I$13:K$83,3,0)</f>
        <v>Hộp 6x2.5mL (Hộp 15ml)</v>
      </c>
      <c r="L152" s="148">
        <v>15</v>
      </c>
      <c r="M152" s="147" t="s">
        <v>535</v>
      </c>
      <c r="N152" s="159">
        <v>253197</v>
      </c>
      <c r="O152" s="158">
        <f t="shared" si="2"/>
        <v>3797955</v>
      </c>
      <c r="P152" s="142" t="s">
        <v>530</v>
      </c>
      <c r="Q152" s="147" t="s">
        <v>1237</v>
      </c>
    </row>
    <row r="153" spans="1:17" ht="160.5" customHeight="1" x14ac:dyDescent="0.2">
      <c r="A153" s="147">
        <v>141</v>
      </c>
      <c r="B153" s="147" t="s">
        <v>1400</v>
      </c>
      <c r="C153" s="147" t="s">
        <v>1404</v>
      </c>
      <c r="D153" s="147" t="s">
        <v>1401</v>
      </c>
      <c r="E153" s="147" t="s">
        <v>1403</v>
      </c>
      <c r="F153" s="147" t="s">
        <v>1402</v>
      </c>
      <c r="G153" s="147" t="s">
        <v>1405</v>
      </c>
      <c r="H153" s="147" t="s">
        <v>1406</v>
      </c>
      <c r="I153" s="147" t="s">
        <v>106</v>
      </c>
      <c r="J153" s="147" t="s">
        <v>1340</v>
      </c>
      <c r="K153" s="147" t="str">
        <f>VLOOKUP(E153,'[2]mẫu 25'!I$13:K$83,3,0)</f>
        <v>Hộp 6x4mL (Hộp 24ml)</v>
      </c>
      <c r="L153" s="148">
        <v>24</v>
      </c>
      <c r="M153" s="147" t="s">
        <v>535</v>
      </c>
      <c r="N153" s="159">
        <v>137382</v>
      </c>
      <c r="O153" s="158">
        <f t="shared" si="2"/>
        <v>3297168</v>
      </c>
      <c r="P153" s="142" t="s">
        <v>530</v>
      </c>
      <c r="Q153" s="147" t="s">
        <v>1237</v>
      </c>
    </row>
    <row r="154" spans="1:17" ht="157.5" customHeight="1" x14ac:dyDescent="0.2">
      <c r="A154" s="147">
        <v>142</v>
      </c>
      <c r="B154" s="147" t="s">
        <v>1407</v>
      </c>
      <c r="C154" s="147" t="s">
        <v>1411</v>
      </c>
      <c r="D154" s="147" t="s">
        <v>1408</v>
      </c>
      <c r="E154" s="147" t="s">
        <v>1410</v>
      </c>
      <c r="F154" s="147" t="s">
        <v>1409</v>
      </c>
      <c r="G154" s="147" t="s">
        <v>1412</v>
      </c>
      <c r="H154" s="147" t="s">
        <v>1413</v>
      </c>
      <c r="I154" s="147" t="s">
        <v>106</v>
      </c>
      <c r="J154" s="147" t="s">
        <v>1371</v>
      </c>
      <c r="K154" s="147" t="str">
        <f>VLOOKUP(E154,'[2]mẫu 25'!I$13:K$83,3,0)</f>
        <v>Hộp 6x2.5mL (Hộp 15ml)</v>
      </c>
      <c r="L154" s="148">
        <v>15</v>
      </c>
      <c r="M154" s="147" t="s">
        <v>535</v>
      </c>
      <c r="N154" s="159">
        <v>168840</v>
      </c>
      <c r="O154" s="158">
        <f t="shared" si="2"/>
        <v>2532600</v>
      </c>
      <c r="P154" s="142" t="s">
        <v>530</v>
      </c>
      <c r="Q154" s="147" t="s">
        <v>1237</v>
      </c>
    </row>
    <row r="155" spans="1:17" ht="133.5" customHeight="1" x14ac:dyDescent="0.2">
      <c r="A155" s="147">
        <v>143</v>
      </c>
      <c r="B155" s="147" t="s">
        <v>1414</v>
      </c>
      <c r="C155" s="147" t="s">
        <v>1418</v>
      </c>
      <c r="D155" s="147" t="s">
        <v>1415</v>
      </c>
      <c r="E155" s="147" t="s">
        <v>1417</v>
      </c>
      <c r="F155" s="147" t="s">
        <v>1416</v>
      </c>
      <c r="G155" s="147" t="s">
        <v>1419</v>
      </c>
      <c r="H155" s="147" t="s">
        <v>1420</v>
      </c>
      <c r="I155" s="147" t="s">
        <v>106</v>
      </c>
      <c r="J155" s="147" t="s">
        <v>1340</v>
      </c>
      <c r="K155" s="147" t="str">
        <f>VLOOKUP(E155,'[2]mẫu 25'!I$13:K$83,3,0)</f>
        <v>Hộp 6x1.5mL (Hộp 9ml)</v>
      </c>
      <c r="L155" s="148">
        <v>9</v>
      </c>
      <c r="M155" s="147" t="s">
        <v>535</v>
      </c>
      <c r="N155" s="159">
        <v>297675</v>
      </c>
      <c r="O155" s="158">
        <f t="shared" si="2"/>
        <v>2679075</v>
      </c>
      <c r="P155" s="142" t="s">
        <v>530</v>
      </c>
      <c r="Q155" s="147" t="s">
        <v>1237</v>
      </c>
    </row>
    <row r="156" spans="1:17" ht="168" customHeight="1" x14ac:dyDescent="0.2">
      <c r="A156" s="147">
        <v>144</v>
      </c>
      <c r="B156" s="147" t="s">
        <v>1421</v>
      </c>
      <c r="C156" s="147" t="s">
        <v>1425</v>
      </c>
      <c r="D156" s="147" t="s">
        <v>1422</v>
      </c>
      <c r="E156" s="147" t="s">
        <v>1424</v>
      </c>
      <c r="F156" s="147" t="s">
        <v>1423</v>
      </c>
      <c r="G156" s="147" t="s">
        <v>1426</v>
      </c>
      <c r="H156" s="147" t="s">
        <v>1427</v>
      </c>
      <c r="I156" s="147" t="s">
        <v>106</v>
      </c>
      <c r="J156" s="147" t="s">
        <v>1340</v>
      </c>
      <c r="K156" s="147" t="str">
        <f>VLOOKUP(E156,'[2]mẫu 25'!I$13:K$83,3,0)</f>
        <v>Hộp 1x5.0mL+1x5.0mL+1x5.0mL (Hộp 15ml)</v>
      </c>
      <c r="L156" s="148">
        <v>15</v>
      </c>
      <c r="M156" s="147" t="s">
        <v>535</v>
      </c>
      <c r="N156" s="159">
        <v>422037</v>
      </c>
      <c r="O156" s="158">
        <f t="shared" si="2"/>
        <v>6330555</v>
      </c>
      <c r="P156" s="142" t="s">
        <v>530</v>
      </c>
      <c r="Q156" s="147" t="s">
        <v>1237</v>
      </c>
    </row>
    <row r="157" spans="1:17" ht="160.5" customHeight="1" x14ac:dyDescent="0.2">
      <c r="A157" s="147">
        <v>145</v>
      </c>
      <c r="B157" s="147" t="s">
        <v>1428</v>
      </c>
      <c r="C157" s="147" t="s">
        <v>1432</v>
      </c>
      <c r="D157" s="147" t="s">
        <v>1429</v>
      </c>
      <c r="E157" s="147" t="s">
        <v>1431</v>
      </c>
      <c r="F157" s="147" t="s">
        <v>1430</v>
      </c>
      <c r="G157" s="147" t="s">
        <v>1433</v>
      </c>
      <c r="H157" s="147" t="s">
        <v>1434</v>
      </c>
      <c r="I157" s="147" t="s">
        <v>106</v>
      </c>
      <c r="J157" s="147" t="s">
        <v>1340</v>
      </c>
      <c r="K157" s="147" t="str">
        <f>VLOOKUP(E157,'[2]mẫu 25'!I$13:K$83,3,0)</f>
        <v>Hộp 6x4mL (Hộp 24ml)</v>
      </c>
      <c r="L157" s="148">
        <v>24</v>
      </c>
      <c r="M157" s="147" t="s">
        <v>535</v>
      </c>
      <c r="N157" s="159">
        <v>65940</v>
      </c>
      <c r="O157" s="158">
        <f t="shared" si="2"/>
        <v>1582560</v>
      </c>
      <c r="P157" s="142" t="s">
        <v>530</v>
      </c>
      <c r="Q157" s="147" t="s">
        <v>1237</v>
      </c>
    </row>
    <row r="158" spans="1:17" ht="176.25" customHeight="1" x14ac:dyDescent="0.2">
      <c r="A158" s="147">
        <v>146</v>
      </c>
      <c r="B158" s="147" t="s">
        <v>1435</v>
      </c>
      <c r="C158" s="147" t="s">
        <v>1439</v>
      </c>
      <c r="D158" s="147" t="s">
        <v>1436</v>
      </c>
      <c r="E158" s="147" t="s">
        <v>1438</v>
      </c>
      <c r="F158" s="147" t="s">
        <v>1437</v>
      </c>
      <c r="G158" s="147" t="s">
        <v>1440</v>
      </c>
      <c r="H158" s="147" t="s">
        <v>1441</v>
      </c>
      <c r="I158" s="147" t="s">
        <v>33</v>
      </c>
      <c r="J158" s="147" t="s">
        <v>1442</v>
      </c>
      <c r="K158" s="147" t="str">
        <f>VLOOKUP(E158,'[2]mẫu 25'!I$13:K$83,3,0)</f>
        <v>Hộp 10L (Hộp 10000ml)</v>
      </c>
      <c r="L158" s="148">
        <v>70000</v>
      </c>
      <c r="M158" s="147" t="s">
        <v>535</v>
      </c>
      <c r="N158" s="159">
        <v>210</v>
      </c>
      <c r="O158" s="158">
        <f t="shared" si="2"/>
        <v>14700000</v>
      </c>
      <c r="P158" s="142" t="s">
        <v>530</v>
      </c>
      <c r="Q158" s="147" t="s">
        <v>1237</v>
      </c>
    </row>
    <row r="159" spans="1:17" ht="134.25" customHeight="1" x14ac:dyDescent="0.2">
      <c r="A159" s="147">
        <v>147</v>
      </c>
      <c r="B159" s="147" t="s">
        <v>1443</v>
      </c>
      <c r="C159" s="147" t="s">
        <v>1447</v>
      </c>
      <c r="D159" s="147" t="s">
        <v>1444</v>
      </c>
      <c r="E159" s="147" t="s">
        <v>1446</v>
      </c>
      <c r="F159" s="147" t="s">
        <v>1445</v>
      </c>
      <c r="G159" s="147" t="s">
        <v>1448</v>
      </c>
      <c r="H159" s="147" t="s">
        <v>1449</v>
      </c>
      <c r="I159" s="147" t="s">
        <v>106</v>
      </c>
      <c r="J159" s="147" t="s">
        <v>1340</v>
      </c>
      <c r="K159" s="147" t="str">
        <f>VLOOKUP(E159,'[2]mẫu 25'!I$13:K$83,3,0)</f>
        <v>Hộp 2x50test (Hộp 100Test)</v>
      </c>
      <c r="L159" s="148">
        <v>1000</v>
      </c>
      <c r="M159" s="147" t="s">
        <v>635</v>
      </c>
      <c r="N159" s="159">
        <v>47460</v>
      </c>
      <c r="O159" s="158">
        <f t="shared" si="2"/>
        <v>47460000</v>
      </c>
      <c r="P159" s="142" t="s">
        <v>530</v>
      </c>
      <c r="Q159" s="147" t="s">
        <v>1237</v>
      </c>
    </row>
    <row r="160" spans="1:17" ht="131.25" customHeight="1" x14ac:dyDescent="0.2">
      <c r="A160" s="147">
        <v>148</v>
      </c>
      <c r="B160" s="147" t="s">
        <v>1450</v>
      </c>
      <c r="C160" s="147" t="s">
        <v>1454</v>
      </c>
      <c r="D160" s="147" t="s">
        <v>1451</v>
      </c>
      <c r="E160" s="147" t="s">
        <v>1453</v>
      </c>
      <c r="F160" s="147" t="s">
        <v>1452</v>
      </c>
      <c r="G160" s="147" t="s">
        <v>1455</v>
      </c>
      <c r="H160" s="147" t="s">
        <v>1456</v>
      </c>
      <c r="I160" s="147" t="s">
        <v>106</v>
      </c>
      <c r="J160" s="147" t="s">
        <v>1340</v>
      </c>
      <c r="K160" s="147" t="str">
        <f>VLOOKUP(E160,'[2]mẫu 25'!I$13:K$83,3,0)</f>
        <v>Hộp 2x50test (Hộp 100Test)</v>
      </c>
      <c r="L160" s="148">
        <v>200</v>
      </c>
      <c r="M160" s="147" t="s">
        <v>635</v>
      </c>
      <c r="N160" s="159">
        <v>281484</v>
      </c>
      <c r="O160" s="158">
        <f t="shared" si="2"/>
        <v>56296800</v>
      </c>
      <c r="P160" s="142" t="s">
        <v>530</v>
      </c>
      <c r="Q160" s="147" t="s">
        <v>1237</v>
      </c>
    </row>
    <row r="161" spans="1:17" ht="144" customHeight="1" x14ac:dyDescent="0.2">
      <c r="A161" s="147">
        <v>149</v>
      </c>
      <c r="B161" s="147" t="s">
        <v>1457</v>
      </c>
      <c r="C161" s="147" t="s">
        <v>1461</v>
      </c>
      <c r="D161" s="147" t="s">
        <v>1458</v>
      </c>
      <c r="E161" s="147" t="s">
        <v>1460</v>
      </c>
      <c r="F161" s="147" t="s">
        <v>1459</v>
      </c>
      <c r="G161" s="147" t="s">
        <v>1462</v>
      </c>
      <c r="H161" s="147" t="s">
        <v>1463</v>
      </c>
      <c r="I161" s="147" t="s">
        <v>106</v>
      </c>
      <c r="J161" s="147" t="s">
        <v>1340</v>
      </c>
      <c r="K161" s="147" t="str">
        <f>VLOOKUP(E161,'[2]mẫu 25'!I$13:K$83,3,0)</f>
        <v>Hộp 2x50test (Hộp 100Test)</v>
      </c>
      <c r="L161" s="148">
        <v>500</v>
      </c>
      <c r="M161" s="147" t="s">
        <v>635</v>
      </c>
      <c r="N161" s="159">
        <v>92190</v>
      </c>
      <c r="O161" s="158">
        <f t="shared" si="2"/>
        <v>46095000</v>
      </c>
      <c r="P161" s="142" t="s">
        <v>530</v>
      </c>
      <c r="Q161" s="147" t="s">
        <v>1237</v>
      </c>
    </row>
    <row r="162" spans="1:17" ht="148.5" customHeight="1" x14ac:dyDescent="0.2">
      <c r="A162" s="147">
        <v>150</v>
      </c>
      <c r="B162" s="147" t="s">
        <v>1464</v>
      </c>
      <c r="C162" s="147" t="s">
        <v>1468</v>
      </c>
      <c r="D162" s="147" t="s">
        <v>1465</v>
      </c>
      <c r="E162" s="147" t="s">
        <v>1467</v>
      </c>
      <c r="F162" s="147" t="s">
        <v>1466</v>
      </c>
      <c r="G162" s="147" t="s">
        <v>1469</v>
      </c>
      <c r="H162" s="147" t="s">
        <v>1470</v>
      </c>
      <c r="I162" s="147" t="s">
        <v>106</v>
      </c>
      <c r="J162" s="147" t="s">
        <v>1340</v>
      </c>
      <c r="K162" s="147" t="str">
        <f>VLOOKUP(E162,'[2]mẫu 25'!I$13:K$83,3,0)</f>
        <v>Hộp 2x50test (Hộp 100Test)</v>
      </c>
      <c r="L162" s="148">
        <v>500</v>
      </c>
      <c r="M162" s="147" t="s">
        <v>635</v>
      </c>
      <c r="N162" s="159">
        <v>92988</v>
      </c>
      <c r="O162" s="158">
        <f t="shared" si="2"/>
        <v>46494000</v>
      </c>
      <c r="P162" s="142" t="s">
        <v>530</v>
      </c>
      <c r="Q162" s="147" t="s">
        <v>1237</v>
      </c>
    </row>
    <row r="163" spans="1:17" ht="146.25" customHeight="1" x14ac:dyDescent="0.2">
      <c r="A163" s="147">
        <v>151</v>
      </c>
      <c r="B163" s="147" t="s">
        <v>1471</v>
      </c>
      <c r="C163" s="147" t="s">
        <v>1475</v>
      </c>
      <c r="D163" s="147" t="s">
        <v>1472</v>
      </c>
      <c r="E163" s="147" t="s">
        <v>1474</v>
      </c>
      <c r="F163" s="147" t="s">
        <v>1473</v>
      </c>
      <c r="G163" s="147" t="s">
        <v>1476</v>
      </c>
      <c r="H163" s="147" t="s">
        <v>1477</v>
      </c>
      <c r="I163" s="147" t="s">
        <v>106</v>
      </c>
      <c r="J163" s="147" t="s">
        <v>1340</v>
      </c>
      <c r="K163" s="147" t="str">
        <f>VLOOKUP(E163,'[2]mẫu 25'!I$13:K$83,3,0)</f>
        <v>Hộp 2x50test (Hộp 100Test)</v>
      </c>
      <c r="L163" s="148">
        <v>800</v>
      </c>
      <c r="M163" s="147" t="s">
        <v>635</v>
      </c>
      <c r="N163" s="159">
        <v>92988</v>
      </c>
      <c r="O163" s="158">
        <f t="shared" si="2"/>
        <v>74390400</v>
      </c>
      <c r="P163" s="142" t="s">
        <v>530</v>
      </c>
      <c r="Q163" s="147" t="s">
        <v>1237</v>
      </c>
    </row>
    <row r="164" spans="1:17" ht="122.25" customHeight="1" x14ac:dyDescent="0.2">
      <c r="A164" s="147">
        <v>152</v>
      </c>
      <c r="B164" s="147" t="s">
        <v>1478</v>
      </c>
      <c r="C164" s="147" t="s">
        <v>1482</v>
      </c>
      <c r="D164" s="147" t="s">
        <v>1479</v>
      </c>
      <c r="E164" s="147" t="s">
        <v>1481</v>
      </c>
      <c r="F164" s="147" t="s">
        <v>1480</v>
      </c>
      <c r="G164" s="147" t="s">
        <v>1483</v>
      </c>
      <c r="H164" s="147" t="s">
        <v>1484</v>
      </c>
      <c r="I164" s="147" t="s">
        <v>1355</v>
      </c>
      <c r="J164" s="147" t="s">
        <v>1485</v>
      </c>
      <c r="K164" s="147" t="str">
        <f>VLOOKUP(E164,'[2]mẫu 25'!I$13:K$83,3,0)</f>
        <v>Hộp 2x50test (Hộp 100Test)</v>
      </c>
      <c r="L164" s="148">
        <v>500</v>
      </c>
      <c r="M164" s="147" t="s">
        <v>635</v>
      </c>
      <c r="N164" s="159">
        <v>69615</v>
      </c>
      <c r="O164" s="158">
        <f t="shared" si="2"/>
        <v>34807500</v>
      </c>
      <c r="P164" s="142" t="s">
        <v>530</v>
      </c>
      <c r="Q164" s="147" t="s">
        <v>1237</v>
      </c>
    </row>
    <row r="165" spans="1:17" ht="120.75" customHeight="1" x14ac:dyDescent="0.2">
      <c r="A165" s="147">
        <v>153</v>
      </c>
      <c r="B165" s="147" t="s">
        <v>1486</v>
      </c>
      <c r="C165" s="147" t="s">
        <v>1490</v>
      </c>
      <c r="D165" s="147" t="s">
        <v>1487</v>
      </c>
      <c r="E165" s="147" t="s">
        <v>1489</v>
      </c>
      <c r="F165" s="147" t="s">
        <v>1488</v>
      </c>
      <c r="G165" s="147" t="s">
        <v>1491</v>
      </c>
      <c r="H165" s="147" t="s">
        <v>1492</v>
      </c>
      <c r="I165" s="147" t="s">
        <v>106</v>
      </c>
      <c r="J165" s="147" t="s">
        <v>1340</v>
      </c>
      <c r="K165" s="147" t="str">
        <f>VLOOKUP(E165,'[2]mẫu 25'!I$13:K$83,3,0)</f>
        <v>Hộp 2x50test (Hộp 100Test)</v>
      </c>
      <c r="L165" s="148">
        <v>500</v>
      </c>
      <c r="M165" s="147" t="s">
        <v>635</v>
      </c>
      <c r="N165" s="159">
        <v>37989</v>
      </c>
      <c r="O165" s="158">
        <f t="shared" si="2"/>
        <v>18994500</v>
      </c>
      <c r="P165" s="142" t="s">
        <v>530</v>
      </c>
      <c r="Q165" s="147" t="s">
        <v>1237</v>
      </c>
    </row>
    <row r="166" spans="1:17" ht="116.25" customHeight="1" x14ac:dyDescent="0.2">
      <c r="A166" s="147">
        <v>154</v>
      </c>
      <c r="B166" s="147" t="s">
        <v>1493</v>
      </c>
      <c r="C166" s="147" t="s">
        <v>1497</v>
      </c>
      <c r="D166" s="147" t="s">
        <v>1494</v>
      </c>
      <c r="E166" s="147" t="s">
        <v>1496</v>
      </c>
      <c r="F166" s="147" t="s">
        <v>1495</v>
      </c>
      <c r="G166" s="147" t="s">
        <v>1498</v>
      </c>
      <c r="H166" s="147" t="s">
        <v>1499</v>
      </c>
      <c r="I166" s="147" t="s">
        <v>106</v>
      </c>
      <c r="J166" s="147" t="s">
        <v>1340</v>
      </c>
      <c r="K166" s="147" t="str">
        <f>VLOOKUP(E166,'[2]mẫu 25'!I$13:K$83,3,0)</f>
        <v>Hộp 2x50test (Hộp 100Test)</v>
      </c>
      <c r="L166" s="148">
        <v>2200</v>
      </c>
      <c r="M166" s="147" t="s">
        <v>635</v>
      </c>
      <c r="N166" s="159">
        <v>25326</v>
      </c>
      <c r="O166" s="158">
        <f t="shared" si="2"/>
        <v>55717200</v>
      </c>
      <c r="P166" s="142" t="s">
        <v>530</v>
      </c>
      <c r="Q166" s="147" t="s">
        <v>1237</v>
      </c>
    </row>
    <row r="167" spans="1:17" ht="123.75" customHeight="1" x14ac:dyDescent="0.2">
      <c r="A167" s="147">
        <v>155</v>
      </c>
      <c r="B167" s="147" t="s">
        <v>1500</v>
      </c>
      <c r="C167" s="147" t="s">
        <v>1504</v>
      </c>
      <c r="D167" s="147" t="s">
        <v>1501</v>
      </c>
      <c r="E167" s="147" t="s">
        <v>1503</v>
      </c>
      <c r="F167" s="147" t="s">
        <v>1502</v>
      </c>
      <c r="G167" s="147" t="s">
        <v>1505</v>
      </c>
      <c r="H167" s="147" t="s">
        <v>1506</v>
      </c>
      <c r="I167" s="147" t="s">
        <v>106</v>
      </c>
      <c r="J167" s="147" t="s">
        <v>1340</v>
      </c>
      <c r="K167" s="147" t="str">
        <f>VLOOKUP(E167,'[2]mẫu 25'!I$13:K$83,3,0)</f>
        <v>Hộp 2x50test (Hộp 100Test)</v>
      </c>
      <c r="L167" s="148">
        <v>100</v>
      </c>
      <c r="M167" s="147" t="s">
        <v>635</v>
      </c>
      <c r="N167" s="159">
        <v>37989</v>
      </c>
      <c r="O167" s="158">
        <f t="shared" si="2"/>
        <v>3798900</v>
      </c>
      <c r="P167" s="142" t="s">
        <v>530</v>
      </c>
      <c r="Q167" s="147" t="s">
        <v>1237</v>
      </c>
    </row>
    <row r="168" spans="1:17" ht="121.5" customHeight="1" x14ac:dyDescent="0.2">
      <c r="A168" s="147">
        <v>156</v>
      </c>
      <c r="B168" s="147" t="s">
        <v>1507</v>
      </c>
      <c r="C168" s="147" t="s">
        <v>1511</v>
      </c>
      <c r="D168" s="147" t="s">
        <v>1508</v>
      </c>
      <c r="E168" s="147" t="s">
        <v>1510</v>
      </c>
      <c r="F168" s="147" t="s">
        <v>1509</v>
      </c>
      <c r="G168" s="147" t="s">
        <v>1512</v>
      </c>
      <c r="H168" s="147" t="s">
        <v>1513</v>
      </c>
      <c r="I168" s="147" t="s">
        <v>106</v>
      </c>
      <c r="J168" s="147" t="s">
        <v>1340</v>
      </c>
      <c r="K168" s="147" t="str">
        <f>VLOOKUP(E168,'[2]mẫu 25'!I$13:K$83,3,0)</f>
        <v>Hộp 2x50test (Hộp 100Test)</v>
      </c>
      <c r="L168" s="148">
        <v>100</v>
      </c>
      <c r="M168" s="147" t="s">
        <v>635</v>
      </c>
      <c r="N168" s="159">
        <v>37989</v>
      </c>
      <c r="O168" s="158">
        <f t="shared" si="2"/>
        <v>3798900</v>
      </c>
      <c r="P168" s="142" t="s">
        <v>530</v>
      </c>
      <c r="Q168" s="147" t="s">
        <v>1237</v>
      </c>
    </row>
    <row r="169" spans="1:17" ht="132.75" customHeight="1" x14ac:dyDescent="0.2">
      <c r="A169" s="147">
        <v>157</v>
      </c>
      <c r="B169" s="147" t="s">
        <v>1514</v>
      </c>
      <c r="C169" s="147" t="s">
        <v>1518</v>
      </c>
      <c r="D169" s="147" t="s">
        <v>1515</v>
      </c>
      <c r="E169" s="147" t="s">
        <v>1517</v>
      </c>
      <c r="F169" s="147" t="s">
        <v>1516</v>
      </c>
      <c r="G169" s="147" t="s">
        <v>1519</v>
      </c>
      <c r="H169" s="147" t="s">
        <v>1520</v>
      </c>
      <c r="I169" s="147" t="s">
        <v>106</v>
      </c>
      <c r="J169" s="147" t="s">
        <v>1340</v>
      </c>
      <c r="K169" s="147" t="str">
        <f>VLOOKUP(E169,'[2]mẫu 25'!I$13:K$83,3,0)</f>
        <v>Hộp 2x50test (Hộp 100Test)</v>
      </c>
      <c r="L169" s="148">
        <v>100</v>
      </c>
      <c r="M169" s="147" t="s">
        <v>635</v>
      </c>
      <c r="N169" s="159">
        <v>443079</v>
      </c>
      <c r="O169" s="158">
        <f t="shared" si="2"/>
        <v>44307900</v>
      </c>
      <c r="P169" s="142" t="s">
        <v>530</v>
      </c>
      <c r="Q169" s="147" t="s">
        <v>1237</v>
      </c>
    </row>
    <row r="170" spans="1:17" ht="144" customHeight="1" x14ac:dyDescent="0.2">
      <c r="A170" s="147">
        <v>158</v>
      </c>
      <c r="B170" s="147" t="s">
        <v>1521</v>
      </c>
      <c r="C170" s="147" t="s">
        <v>1525</v>
      </c>
      <c r="D170" s="147" t="s">
        <v>1522</v>
      </c>
      <c r="E170" s="147" t="s">
        <v>1524</v>
      </c>
      <c r="F170" s="147" t="s">
        <v>1523</v>
      </c>
      <c r="G170" s="147" t="s">
        <v>1526</v>
      </c>
      <c r="H170" s="147" t="s">
        <v>1527</v>
      </c>
      <c r="I170" s="147" t="s">
        <v>106</v>
      </c>
      <c r="J170" s="147" t="s">
        <v>1340</v>
      </c>
      <c r="K170" s="147" t="str">
        <f>VLOOKUP(E170,'[2]mẫu 25'!I$13:K$83,3,0)</f>
        <v>Hộp 2x50test (Hộp 100Test)</v>
      </c>
      <c r="L170" s="148">
        <v>100</v>
      </c>
      <c r="M170" s="147" t="s">
        <v>635</v>
      </c>
      <c r="N170" s="159">
        <v>37989</v>
      </c>
      <c r="O170" s="158">
        <f t="shared" si="2"/>
        <v>3798900</v>
      </c>
      <c r="P170" s="142" t="s">
        <v>530</v>
      </c>
      <c r="Q170" s="147" t="s">
        <v>1237</v>
      </c>
    </row>
    <row r="171" spans="1:17" ht="155.25" customHeight="1" x14ac:dyDescent="0.2">
      <c r="A171" s="147">
        <v>159</v>
      </c>
      <c r="B171" s="147" t="s">
        <v>1528</v>
      </c>
      <c r="C171" s="147" t="s">
        <v>1532</v>
      </c>
      <c r="D171" s="147" t="s">
        <v>1529</v>
      </c>
      <c r="E171" s="147" t="s">
        <v>1531</v>
      </c>
      <c r="F171" s="147" t="s">
        <v>1530</v>
      </c>
      <c r="G171" s="147" t="s">
        <v>1533</v>
      </c>
      <c r="H171" s="147" t="s">
        <v>1534</v>
      </c>
      <c r="I171" s="147" t="s">
        <v>1535</v>
      </c>
      <c r="J171" s="147" t="s">
        <v>1536</v>
      </c>
      <c r="K171" s="147" t="str">
        <f>VLOOKUP(E171,'[2]mẫu 25'!I$13:K$83,3,0)</f>
        <v>Hộp 2x50test (Hộp 100Test)</v>
      </c>
      <c r="L171" s="148">
        <v>200</v>
      </c>
      <c r="M171" s="147" t="s">
        <v>635</v>
      </c>
      <c r="N171" s="159">
        <v>41265</v>
      </c>
      <c r="O171" s="158">
        <f t="shared" si="2"/>
        <v>8253000</v>
      </c>
      <c r="P171" s="142" t="s">
        <v>530</v>
      </c>
      <c r="Q171" s="147" t="s">
        <v>1237</v>
      </c>
    </row>
    <row r="172" spans="1:17" ht="142.5" customHeight="1" x14ac:dyDescent="0.2">
      <c r="A172" s="147">
        <v>160</v>
      </c>
      <c r="B172" s="147" t="s">
        <v>1537</v>
      </c>
      <c r="C172" s="147" t="s">
        <v>1541</v>
      </c>
      <c r="D172" s="147" t="s">
        <v>1538</v>
      </c>
      <c r="E172" s="147" t="s">
        <v>1540</v>
      </c>
      <c r="F172" s="147" t="s">
        <v>1539</v>
      </c>
      <c r="G172" s="147" t="s">
        <v>1542</v>
      </c>
      <c r="H172" s="147" t="s">
        <v>1543</v>
      </c>
      <c r="I172" s="147" t="s">
        <v>106</v>
      </c>
      <c r="J172" s="147" t="s">
        <v>1340</v>
      </c>
      <c r="K172" s="147" t="str">
        <f>VLOOKUP(E172,'[2]mẫu 25'!I$13:K$83,3,0)</f>
        <v>Hộp 2x50test (Hộp 100Test)</v>
      </c>
      <c r="L172" s="148">
        <v>1000</v>
      </c>
      <c r="M172" s="147" t="s">
        <v>635</v>
      </c>
      <c r="N172" s="159">
        <v>56973</v>
      </c>
      <c r="O172" s="158">
        <f t="shared" si="2"/>
        <v>56973000</v>
      </c>
      <c r="P172" s="142" t="s">
        <v>530</v>
      </c>
      <c r="Q172" s="147" t="s">
        <v>1237</v>
      </c>
    </row>
    <row r="173" spans="1:17" ht="138" customHeight="1" x14ac:dyDescent="0.2">
      <c r="A173" s="147">
        <v>161</v>
      </c>
      <c r="B173" s="147" t="s">
        <v>1544</v>
      </c>
      <c r="C173" s="147" t="s">
        <v>1548</v>
      </c>
      <c r="D173" s="147" t="s">
        <v>1545</v>
      </c>
      <c r="E173" s="147" t="s">
        <v>1547</v>
      </c>
      <c r="F173" s="147" t="s">
        <v>1546</v>
      </c>
      <c r="G173" s="147" t="s">
        <v>1549</v>
      </c>
      <c r="H173" s="147" t="s">
        <v>1550</v>
      </c>
      <c r="I173" s="147" t="s">
        <v>106</v>
      </c>
      <c r="J173" s="147" t="s">
        <v>1340</v>
      </c>
      <c r="K173" s="147" t="str">
        <f>VLOOKUP(E173,'[2]mẫu 25'!I$13:K$83,3,0)</f>
        <v>Hộp 2x50test (Hộp 100Test)</v>
      </c>
      <c r="L173" s="148">
        <v>1600</v>
      </c>
      <c r="M173" s="147" t="s">
        <v>635</v>
      </c>
      <c r="N173" s="159">
        <v>31647</v>
      </c>
      <c r="O173" s="158">
        <f t="shared" si="2"/>
        <v>50635200</v>
      </c>
      <c r="P173" s="142" t="s">
        <v>530</v>
      </c>
      <c r="Q173" s="147" t="s">
        <v>1237</v>
      </c>
    </row>
    <row r="174" spans="1:17" ht="149.25" customHeight="1" x14ac:dyDescent="0.2">
      <c r="A174" s="147">
        <v>162</v>
      </c>
      <c r="B174" s="147" t="s">
        <v>1551</v>
      </c>
      <c r="C174" s="147" t="s">
        <v>1555</v>
      </c>
      <c r="D174" s="147" t="s">
        <v>1552</v>
      </c>
      <c r="E174" s="147" t="s">
        <v>1554</v>
      </c>
      <c r="F174" s="147" t="s">
        <v>1553</v>
      </c>
      <c r="G174" s="147" t="s">
        <v>1556</v>
      </c>
      <c r="H174" s="147" t="s">
        <v>1557</v>
      </c>
      <c r="I174" s="147" t="s">
        <v>106</v>
      </c>
      <c r="J174" s="147" t="s">
        <v>1340</v>
      </c>
      <c r="K174" s="147" t="str">
        <f>VLOOKUP(E174,'[2]mẫu 25'!I$13:K$83,3,0)</f>
        <v>Hộp 2x50test (Hộp 100Test)</v>
      </c>
      <c r="L174" s="148">
        <v>1000</v>
      </c>
      <c r="M174" s="147" t="s">
        <v>635</v>
      </c>
      <c r="N174" s="159">
        <v>26607</v>
      </c>
      <c r="O174" s="158">
        <f t="shared" si="2"/>
        <v>26607000</v>
      </c>
      <c r="P174" s="142" t="s">
        <v>530</v>
      </c>
      <c r="Q174" s="147" t="s">
        <v>1237</v>
      </c>
    </row>
    <row r="175" spans="1:17" ht="149.25" customHeight="1" x14ac:dyDescent="0.2">
      <c r="A175" s="147">
        <v>163</v>
      </c>
      <c r="B175" s="147" t="s">
        <v>1558</v>
      </c>
      <c r="C175" s="147" t="s">
        <v>1562</v>
      </c>
      <c r="D175" s="147" t="s">
        <v>1559</v>
      </c>
      <c r="E175" s="147" t="s">
        <v>1561</v>
      </c>
      <c r="F175" s="147" t="s">
        <v>1560</v>
      </c>
      <c r="G175" s="147" t="s">
        <v>1563</v>
      </c>
      <c r="H175" s="147" t="s">
        <v>1564</v>
      </c>
      <c r="I175" s="147" t="s">
        <v>106</v>
      </c>
      <c r="J175" s="147" t="s">
        <v>1371</v>
      </c>
      <c r="K175" s="147" t="str">
        <f>VLOOKUP(E175,'[2]mẫu 25'!I$13:K$83,3,0)</f>
        <v>Hộp 2x100test (Hộp 200Test)</v>
      </c>
      <c r="L175" s="148">
        <v>3000</v>
      </c>
      <c r="M175" s="147" t="s">
        <v>635</v>
      </c>
      <c r="N175" s="159">
        <v>25326</v>
      </c>
      <c r="O175" s="158">
        <f t="shared" si="2"/>
        <v>75978000</v>
      </c>
      <c r="P175" s="142" t="s">
        <v>530</v>
      </c>
      <c r="Q175" s="147" t="s">
        <v>1237</v>
      </c>
    </row>
    <row r="176" spans="1:17" ht="163.5" customHeight="1" x14ac:dyDescent="0.2">
      <c r="A176" s="147">
        <v>164</v>
      </c>
      <c r="B176" s="147" t="s">
        <v>1565</v>
      </c>
      <c r="C176" s="147" t="s">
        <v>1569</v>
      </c>
      <c r="D176" s="147" t="s">
        <v>1566</v>
      </c>
      <c r="E176" s="147" t="s">
        <v>1568</v>
      </c>
      <c r="F176" s="147" t="s">
        <v>1567</v>
      </c>
      <c r="G176" s="147" t="s">
        <v>1570</v>
      </c>
      <c r="H176" s="147" t="s">
        <v>1571</v>
      </c>
      <c r="I176" s="147" t="s">
        <v>106</v>
      </c>
      <c r="J176" s="147" t="s">
        <v>1572</v>
      </c>
      <c r="K176" s="147" t="str">
        <f>VLOOKUP(E176,'[2]mẫu 25'!I$13:K$83,3,0)</f>
        <v>Túi 1000cái</v>
      </c>
      <c r="L176" s="148">
        <v>10000</v>
      </c>
      <c r="M176" s="147" t="s">
        <v>163</v>
      </c>
      <c r="N176" s="159">
        <v>1911</v>
      </c>
      <c r="O176" s="158">
        <f t="shared" si="2"/>
        <v>19110000</v>
      </c>
      <c r="P176" s="142" t="s">
        <v>530</v>
      </c>
      <c r="Q176" s="147" t="s">
        <v>1237</v>
      </c>
    </row>
    <row r="177" spans="1:17" ht="126.75" customHeight="1" x14ac:dyDescent="0.2">
      <c r="A177" s="147">
        <v>165</v>
      </c>
      <c r="B177" s="147" t="s">
        <v>1573</v>
      </c>
      <c r="C177" s="147" t="s">
        <v>1577</v>
      </c>
      <c r="D177" s="147" t="s">
        <v>1574</v>
      </c>
      <c r="E177" s="147" t="s">
        <v>1576</v>
      </c>
      <c r="F177" s="147" t="s">
        <v>1575</v>
      </c>
      <c r="G177" s="147" t="s">
        <v>1578</v>
      </c>
      <c r="H177" s="147" t="s">
        <v>1579</v>
      </c>
      <c r="I177" s="147" t="s">
        <v>106</v>
      </c>
      <c r="J177" s="147" t="s">
        <v>1371</v>
      </c>
      <c r="K177" s="147" t="str">
        <f>VLOOKUP(E177,'[2]mẫu 25'!I$13:K$83,3,0)</f>
        <v>Hộp 2x50test (Hộp 100Test)</v>
      </c>
      <c r="L177" s="148">
        <v>5000</v>
      </c>
      <c r="M177" s="147" t="s">
        <v>635</v>
      </c>
      <c r="N177" s="159">
        <v>68250</v>
      </c>
      <c r="O177" s="158">
        <f t="shared" si="2"/>
        <v>341250000</v>
      </c>
      <c r="P177" s="142" t="s">
        <v>530</v>
      </c>
      <c r="Q177" s="147" t="s">
        <v>1237</v>
      </c>
    </row>
    <row r="178" spans="1:17" ht="129" customHeight="1" x14ac:dyDescent="0.2">
      <c r="A178" s="147">
        <v>166</v>
      </c>
      <c r="B178" s="147" t="s">
        <v>1580</v>
      </c>
      <c r="C178" s="147" t="s">
        <v>1585</v>
      </c>
      <c r="D178" s="147" t="s">
        <v>1581</v>
      </c>
      <c r="E178" s="147" t="s">
        <v>1584</v>
      </c>
      <c r="F178" s="147" t="s">
        <v>1582</v>
      </c>
      <c r="G178" s="147" t="s">
        <v>1586</v>
      </c>
      <c r="H178" s="147" t="s">
        <v>1587</v>
      </c>
      <c r="I178" s="147" t="s">
        <v>106</v>
      </c>
      <c r="J178" s="147" t="s">
        <v>1340</v>
      </c>
      <c r="K178" s="147" t="str">
        <f>VLOOKUP(E178,'[2]mẫu 25'!I$13:K$83,3,0)</f>
        <v>Hộp 2x50test (Hộp 100test)</v>
      </c>
      <c r="L178" s="148">
        <v>200</v>
      </c>
      <c r="M178" s="147" t="s">
        <v>1583</v>
      </c>
      <c r="N178" s="159">
        <v>37989</v>
      </c>
      <c r="O178" s="158">
        <f t="shared" si="2"/>
        <v>7597800</v>
      </c>
      <c r="P178" s="142" t="s">
        <v>530</v>
      </c>
      <c r="Q178" s="147" t="s">
        <v>1237</v>
      </c>
    </row>
    <row r="179" spans="1:17" ht="153.75" customHeight="1" x14ac:dyDescent="0.2">
      <c r="A179" s="147">
        <v>167</v>
      </c>
      <c r="B179" s="147" t="s">
        <v>1588</v>
      </c>
      <c r="C179" s="147" t="s">
        <v>1592</v>
      </c>
      <c r="D179" s="147" t="s">
        <v>1589</v>
      </c>
      <c r="E179" s="147" t="s">
        <v>1591</v>
      </c>
      <c r="F179" s="147" t="s">
        <v>1590</v>
      </c>
      <c r="G179" s="147" t="s">
        <v>1593</v>
      </c>
      <c r="H179" s="147" t="s">
        <v>1594</v>
      </c>
      <c r="I179" s="147" t="s">
        <v>106</v>
      </c>
      <c r="J179" s="147" t="s">
        <v>1340</v>
      </c>
      <c r="K179" s="147" t="str">
        <f>VLOOKUP(E179,'[2]mẫu 25'!I$13:K$83,3,0)</f>
        <v>Hộp 6x4mL (Hộp 24ml)</v>
      </c>
      <c r="L179" s="148">
        <v>24</v>
      </c>
      <c r="M179" s="147" t="s">
        <v>535</v>
      </c>
      <c r="N179" s="159">
        <v>118650</v>
      </c>
      <c r="O179" s="158">
        <f t="shared" si="2"/>
        <v>2847600</v>
      </c>
      <c r="P179" s="142" t="s">
        <v>530</v>
      </c>
      <c r="Q179" s="147" t="s">
        <v>1237</v>
      </c>
    </row>
    <row r="180" spans="1:17" ht="149.25" customHeight="1" x14ac:dyDescent="0.2">
      <c r="A180" s="147">
        <v>168</v>
      </c>
      <c r="B180" s="147" t="s">
        <v>1595</v>
      </c>
      <c r="C180" s="147" t="s">
        <v>1599</v>
      </c>
      <c r="D180" s="147" t="s">
        <v>1596</v>
      </c>
      <c r="E180" s="147" t="s">
        <v>1598</v>
      </c>
      <c r="F180" s="147" t="s">
        <v>1597</v>
      </c>
      <c r="G180" s="147" t="s">
        <v>1600</v>
      </c>
      <c r="H180" s="147" t="s">
        <v>1601</v>
      </c>
      <c r="I180" s="147" t="s">
        <v>106</v>
      </c>
      <c r="J180" s="147" t="s">
        <v>1340</v>
      </c>
      <c r="K180" s="147" t="str">
        <f>VLOOKUP(E180,'[2]mẫu 25'!I$13:K$83,3,0)</f>
        <v>Hộp 2x50test (Hộp 100test)</v>
      </c>
      <c r="L180" s="148">
        <v>300</v>
      </c>
      <c r="M180" s="147" t="s">
        <v>1583</v>
      </c>
      <c r="N180" s="159">
        <v>87738</v>
      </c>
      <c r="O180" s="158">
        <f t="shared" si="2"/>
        <v>26321400</v>
      </c>
      <c r="P180" s="142" t="s">
        <v>530</v>
      </c>
      <c r="Q180" s="147" t="s">
        <v>1237</v>
      </c>
    </row>
    <row r="181" spans="1:17" ht="129" customHeight="1" x14ac:dyDescent="0.2">
      <c r="A181" s="147">
        <v>169</v>
      </c>
      <c r="B181" s="147" t="s">
        <v>1602</v>
      </c>
      <c r="C181" s="147" t="s">
        <v>1606</v>
      </c>
      <c r="D181" s="147" t="s">
        <v>1603</v>
      </c>
      <c r="E181" s="147" t="s">
        <v>1605</v>
      </c>
      <c r="F181" s="147" t="s">
        <v>1604</v>
      </c>
      <c r="G181" s="147" t="s">
        <v>1607</v>
      </c>
      <c r="H181" s="147" t="s">
        <v>1608</v>
      </c>
      <c r="I181" s="147" t="s">
        <v>106</v>
      </c>
      <c r="J181" s="147" t="s">
        <v>1340</v>
      </c>
      <c r="K181" s="147" t="str">
        <f>VLOOKUP(E181,'[2]mẫu 25'!I$13:K$83,3,0)</f>
        <v>Hộp 2x50test (Hộp 100test)</v>
      </c>
      <c r="L181" s="148">
        <v>100</v>
      </c>
      <c r="M181" s="147" t="s">
        <v>1583</v>
      </c>
      <c r="N181" s="159">
        <v>34818</v>
      </c>
      <c r="O181" s="158">
        <f t="shared" si="2"/>
        <v>3481800</v>
      </c>
      <c r="P181" s="142" t="s">
        <v>530</v>
      </c>
      <c r="Q181" s="147" t="s">
        <v>1237</v>
      </c>
    </row>
    <row r="182" spans="1:17" ht="145.5" customHeight="1" x14ac:dyDescent="0.2">
      <c r="A182" s="147">
        <v>170</v>
      </c>
      <c r="B182" s="147" t="s">
        <v>1609</v>
      </c>
      <c r="C182" s="147" t="s">
        <v>1613</v>
      </c>
      <c r="D182" s="147" t="s">
        <v>1610</v>
      </c>
      <c r="E182" s="147" t="s">
        <v>1612</v>
      </c>
      <c r="F182" s="147" t="s">
        <v>1611</v>
      </c>
      <c r="G182" s="147" t="s">
        <v>1614</v>
      </c>
      <c r="H182" s="147" t="s">
        <v>1615</v>
      </c>
      <c r="I182" s="147" t="s">
        <v>106</v>
      </c>
      <c r="J182" s="147" t="s">
        <v>1340</v>
      </c>
      <c r="K182" s="147" t="str">
        <f>VLOOKUP(E182,'[2]mẫu 25'!I$13:K$83,3,0)</f>
        <v>Hộp 6x4mL (Hộp 24ml)</v>
      </c>
      <c r="L182" s="148">
        <v>24</v>
      </c>
      <c r="M182" s="147" t="s">
        <v>535</v>
      </c>
      <c r="N182" s="159">
        <v>250530</v>
      </c>
      <c r="O182" s="158">
        <f t="shared" si="2"/>
        <v>6012720</v>
      </c>
      <c r="P182" s="142" t="s">
        <v>530</v>
      </c>
      <c r="Q182" s="147" t="s">
        <v>1237</v>
      </c>
    </row>
    <row r="183" spans="1:17" ht="126" customHeight="1" x14ac:dyDescent="0.2">
      <c r="A183" s="147">
        <v>171</v>
      </c>
      <c r="B183" s="147" t="s">
        <v>1616</v>
      </c>
      <c r="C183" s="147" t="s">
        <v>1620</v>
      </c>
      <c r="D183" s="147" t="s">
        <v>1617</v>
      </c>
      <c r="E183" s="147" t="s">
        <v>1619</v>
      </c>
      <c r="F183" s="147" t="s">
        <v>1618</v>
      </c>
      <c r="G183" s="147" t="s">
        <v>1621</v>
      </c>
      <c r="H183" s="147" t="s">
        <v>1622</v>
      </c>
      <c r="I183" s="147" t="s">
        <v>106</v>
      </c>
      <c r="J183" s="147" t="s">
        <v>1371</v>
      </c>
      <c r="K183" s="147" t="str">
        <f>VLOOKUP(E183,'[2]mẫu 25'!I$13:K$83,3,0)</f>
        <v>Hộp 2x50test (Hộp 100test)</v>
      </c>
      <c r="L183" s="148">
        <v>100</v>
      </c>
      <c r="M183" s="147" t="s">
        <v>1583</v>
      </c>
      <c r="N183" s="158">
        <v>174111</v>
      </c>
      <c r="O183" s="158">
        <f t="shared" si="2"/>
        <v>17411100</v>
      </c>
      <c r="P183" s="142" t="s">
        <v>530</v>
      </c>
      <c r="Q183" s="147" t="s">
        <v>1237</v>
      </c>
    </row>
    <row r="184" spans="1:17" ht="149.25" customHeight="1" x14ac:dyDescent="0.2">
      <c r="A184" s="147">
        <v>172</v>
      </c>
      <c r="B184" s="147" t="s">
        <v>1623</v>
      </c>
      <c r="C184" s="147" t="s">
        <v>1627</v>
      </c>
      <c r="D184" s="147" t="s">
        <v>1624</v>
      </c>
      <c r="E184" s="147" t="s">
        <v>1626</v>
      </c>
      <c r="F184" s="147" t="s">
        <v>1625</v>
      </c>
      <c r="G184" s="147" t="s">
        <v>1628</v>
      </c>
      <c r="H184" s="147" t="s">
        <v>1629</v>
      </c>
      <c r="I184" s="147" t="s">
        <v>106</v>
      </c>
      <c r="J184" s="147" t="s">
        <v>1371</v>
      </c>
      <c r="K184" s="147" t="str">
        <f>VLOOKUP(E184,'[2]mẫu 25'!I$13:K$83,3,0)</f>
        <v>Hộp 7x2ml (Hộp 14ml)</v>
      </c>
      <c r="L184" s="148">
        <v>14</v>
      </c>
      <c r="M184" s="147" t="s">
        <v>535</v>
      </c>
      <c r="N184" s="158">
        <v>691740</v>
      </c>
      <c r="O184" s="158">
        <f t="shared" si="2"/>
        <v>9684360</v>
      </c>
      <c r="P184" s="142" t="s">
        <v>530</v>
      </c>
      <c r="Q184" s="147" t="s">
        <v>1237</v>
      </c>
    </row>
    <row r="185" spans="1:17" ht="121.5" customHeight="1" x14ac:dyDescent="0.2">
      <c r="A185" s="147">
        <v>173</v>
      </c>
      <c r="B185" s="147" t="s">
        <v>1630</v>
      </c>
      <c r="C185" s="147" t="s">
        <v>1634</v>
      </c>
      <c r="D185" s="147" t="s">
        <v>1631</v>
      </c>
      <c r="E185" s="147" t="s">
        <v>1633</v>
      </c>
      <c r="F185" s="147" t="s">
        <v>1632</v>
      </c>
      <c r="G185" s="147" t="s">
        <v>1635</v>
      </c>
      <c r="H185" s="147" t="s">
        <v>1636</v>
      </c>
      <c r="I185" s="147" t="s">
        <v>106</v>
      </c>
      <c r="J185" s="147" t="s">
        <v>1637</v>
      </c>
      <c r="K185" s="147" t="str">
        <f>VLOOKUP(E185,'[2]mẫu 25'!I$13:K$83,3,0)</f>
        <v>Hộp 6 x 5ml (Hộp 30 ml)</v>
      </c>
      <c r="L185" s="148">
        <v>10</v>
      </c>
      <c r="M185" s="147" t="s">
        <v>535</v>
      </c>
      <c r="N185" s="158">
        <v>477330</v>
      </c>
      <c r="O185" s="158">
        <f t="shared" si="2"/>
        <v>4773300</v>
      </c>
      <c r="P185" s="142" t="s">
        <v>530</v>
      </c>
      <c r="Q185" s="147" t="s">
        <v>1237</v>
      </c>
    </row>
    <row r="186" spans="1:17" ht="120" customHeight="1" x14ac:dyDescent="0.2">
      <c r="A186" s="147">
        <v>174</v>
      </c>
      <c r="B186" s="147" t="s">
        <v>1638</v>
      </c>
      <c r="C186" s="147" t="s">
        <v>1641</v>
      </c>
      <c r="D186" s="147" t="s">
        <v>1639</v>
      </c>
      <c r="E186" s="147" t="s">
        <v>1633</v>
      </c>
      <c r="F186" s="147" t="s">
        <v>1640</v>
      </c>
      <c r="G186" s="147" t="s">
        <v>1642</v>
      </c>
      <c r="H186" s="147" t="s">
        <v>1636</v>
      </c>
      <c r="I186" s="147" t="s">
        <v>106</v>
      </c>
      <c r="J186" s="147" t="s">
        <v>1637</v>
      </c>
      <c r="K186" s="147" t="str">
        <f>VLOOKUP(E186,'[2]mẫu 25'!I$13:K$83,3,0)</f>
        <v>Hộp 6 x 5ml (Hộp 30 ml)</v>
      </c>
      <c r="L186" s="148">
        <v>10</v>
      </c>
      <c r="M186" s="147" t="s">
        <v>535</v>
      </c>
      <c r="N186" s="158">
        <v>477330</v>
      </c>
      <c r="O186" s="158">
        <f t="shared" si="2"/>
        <v>4773300</v>
      </c>
      <c r="P186" s="142" t="s">
        <v>530</v>
      </c>
      <c r="Q186" s="147" t="s">
        <v>1237</v>
      </c>
    </row>
    <row r="187" spans="1:17" ht="122.25" customHeight="1" x14ac:dyDescent="0.2">
      <c r="A187" s="147">
        <v>175</v>
      </c>
      <c r="B187" s="147" t="s">
        <v>1643</v>
      </c>
      <c r="C187" s="147" t="s">
        <v>1646</v>
      </c>
      <c r="D187" s="147" t="s">
        <v>1644</v>
      </c>
      <c r="E187" s="147" t="s">
        <v>1633</v>
      </c>
      <c r="F187" s="147" t="s">
        <v>1645</v>
      </c>
      <c r="G187" s="147" t="s">
        <v>1647</v>
      </c>
      <c r="H187" s="147" t="s">
        <v>1636</v>
      </c>
      <c r="I187" s="147" t="s">
        <v>106</v>
      </c>
      <c r="J187" s="147" t="s">
        <v>1637</v>
      </c>
      <c r="K187" s="147" t="str">
        <f>VLOOKUP(E187,'[2]mẫu 25'!I$13:K$83,3,0)</f>
        <v>Hộp 6 x 5ml (Hộp 30 ml)</v>
      </c>
      <c r="L187" s="148">
        <v>10</v>
      </c>
      <c r="M187" s="147" t="s">
        <v>535</v>
      </c>
      <c r="N187" s="158">
        <v>477330</v>
      </c>
      <c r="O187" s="158">
        <f t="shared" si="2"/>
        <v>4773300</v>
      </c>
      <c r="P187" s="142" t="s">
        <v>530</v>
      </c>
      <c r="Q187" s="147" t="s">
        <v>1237</v>
      </c>
    </row>
    <row r="188" spans="1:17" ht="35.25" customHeight="1" x14ac:dyDescent="0.2">
      <c r="A188" s="147"/>
      <c r="B188" s="147"/>
      <c r="C188" s="147"/>
      <c r="D188" s="161" t="s">
        <v>2481</v>
      </c>
      <c r="E188" s="147"/>
      <c r="F188" s="147"/>
      <c r="G188" s="147"/>
      <c r="H188" s="147"/>
      <c r="I188" s="147"/>
      <c r="J188" s="147"/>
      <c r="K188" s="147"/>
      <c r="L188" s="148"/>
      <c r="M188" s="147"/>
      <c r="N188" s="158"/>
      <c r="O188" s="158"/>
      <c r="P188" s="142"/>
      <c r="Q188" s="147"/>
    </row>
    <row r="189" spans="1:17" ht="176.25" customHeight="1" x14ac:dyDescent="0.2">
      <c r="A189" s="147">
        <v>176</v>
      </c>
      <c r="B189" s="147" t="s">
        <v>1648</v>
      </c>
      <c r="C189" s="147" t="s">
        <v>1652</v>
      </c>
      <c r="D189" s="147" t="s">
        <v>1649</v>
      </c>
      <c r="E189" s="147" t="s">
        <v>1651</v>
      </c>
      <c r="F189" s="147" t="s">
        <v>1650</v>
      </c>
      <c r="G189" s="147" t="s">
        <v>1653</v>
      </c>
      <c r="H189" s="147" t="s">
        <v>1654</v>
      </c>
      <c r="I189" s="147" t="s">
        <v>106</v>
      </c>
      <c r="J189" s="147" t="s">
        <v>1655</v>
      </c>
      <c r="K189" s="147" t="str">
        <f>VLOOKUP(E189,'[2]mẫu 25'!I$13:K$83,3,0)</f>
        <v>Hộp 2x500µl (Hộp 1ml)</v>
      </c>
      <c r="L189" s="148">
        <v>3</v>
      </c>
      <c r="M189" s="147" t="s">
        <v>535</v>
      </c>
      <c r="N189" s="158">
        <v>6615000</v>
      </c>
      <c r="O189" s="158">
        <f t="shared" si="2"/>
        <v>19845000</v>
      </c>
      <c r="P189" s="142" t="s">
        <v>530</v>
      </c>
      <c r="Q189" s="147" t="s">
        <v>1237</v>
      </c>
    </row>
    <row r="190" spans="1:17" ht="27" customHeight="1" x14ac:dyDescent="0.2">
      <c r="A190" s="147"/>
      <c r="B190" s="147"/>
      <c r="C190" s="147"/>
      <c r="D190" s="161" t="s">
        <v>2482</v>
      </c>
      <c r="E190" s="147"/>
      <c r="F190" s="147"/>
      <c r="G190" s="147"/>
      <c r="H190" s="147"/>
      <c r="I190" s="147"/>
      <c r="J190" s="147"/>
      <c r="K190" s="147"/>
      <c r="L190" s="148"/>
      <c r="M190" s="147"/>
      <c r="N190" s="158"/>
      <c r="O190" s="158"/>
      <c r="P190" s="142"/>
      <c r="Q190" s="147"/>
    </row>
    <row r="191" spans="1:17" ht="105" customHeight="1" x14ac:dyDescent="0.2">
      <c r="A191" s="147">
        <v>177</v>
      </c>
      <c r="B191" s="147" t="s">
        <v>1656</v>
      </c>
      <c r="C191" s="147" t="s">
        <v>1660</v>
      </c>
      <c r="D191" s="147" t="s">
        <v>1657</v>
      </c>
      <c r="E191" s="147" t="s">
        <v>1659</v>
      </c>
      <c r="F191" s="147" t="s">
        <v>1658</v>
      </c>
      <c r="G191" s="163">
        <v>3755525001</v>
      </c>
      <c r="H191" s="163">
        <v>3755525001</v>
      </c>
      <c r="I191" s="147" t="s">
        <v>1661</v>
      </c>
      <c r="J191" s="147" t="s">
        <v>1662</v>
      </c>
      <c r="K191" s="147" t="str">
        <f>VLOOKUP(E191,'[1]Mẫu số 25- gói thầu số 5-HC'!I$21:K$208,3,0)</f>
        <v>12x24 cái</v>
      </c>
      <c r="L191" s="148">
        <v>2880</v>
      </c>
      <c r="M191" s="147" t="s">
        <v>27</v>
      </c>
      <c r="N191" s="158">
        <v>48100</v>
      </c>
      <c r="O191" s="158">
        <f t="shared" si="2"/>
        <v>138528000</v>
      </c>
      <c r="P191" s="142" t="s">
        <v>406</v>
      </c>
      <c r="Q191" s="147" t="s">
        <v>540</v>
      </c>
    </row>
    <row r="192" spans="1:17" s="152" customFormat="1" ht="27" customHeight="1" x14ac:dyDescent="0.2">
      <c r="A192" s="153"/>
      <c r="B192" s="153"/>
      <c r="C192" s="153"/>
      <c r="D192" s="161" t="s">
        <v>2483</v>
      </c>
      <c r="E192" s="147"/>
      <c r="F192" s="147"/>
      <c r="G192" s="147"/>
      <c r="H192" s="153"/>
      <c r="I192" s="153"/>
      <c r="J192" s="153"/>
      <c r="K192" s="153"/>
      <c r="L192" s="154"/>
      <c r="M192" s="153"/>
      <c r="N192" s="160"/>
      <c r="O192" s="160"/>
      <c r="P192" s="156"/>
      <c r="Q192" s="153"/>
    </row>
    <row r="193" spans="1:17" ht="94.5" customHeight="1" x14ac:dyDescent="0.2">
      <c r="A193" s="147">
        <v>178</v>
      </c>
      <c r="B193" s="147" t="s">
        <v>1663</v>
      </c>
      <c r="C193" s="147" t="s">
        <v>1668</v>
      </c>
      <c r="D193" s="147" t="s">
        <v>1664</v>
      </c>
      <c r="E193" s="147" t="s">
        <v>1667</v>
      </c>
      <c r="F193" s="147" t="s">
        <v>1665</v>
      </c>
      <c r="G193" s="147" t="s">
        <v>1669</v>
      </c>
      <c r="H193" s="147" t="s">
        <v>1670</v>
      </c>
      <c r="I193" s="147" t="s">
        <v>1671</v>
      </c>
      <c r="J193" s="147" t="s">
        <v>1672</v>
      </c>
      <c r="K193" s="147" t="str">
        <f>VLOOKUP(E193,[4]DMHH!I$14:K$38,3,0)</f>
        <v>Hộp 2x25cards (Hộp 50 Card)</v>
      </c>
      <c r="L193" s="148">
        <v>500</v>
      </c>
      <c r="M193" s="147" t="s">
        <v>1666</v>
      </c>
      <c r="N193" s="158">
        <v>121401</v>
      </c>
      <c r="O193" s="158">
        <f t="shared" si="2"/>
        <v>60700500</v>
      </c>
      <c r="P193" s="142" t="s">
        <v>529</v>
      </c>
      <c r="Q193" s="147" t="s">
        <v>1673</v>
      </c>
    </row>
    <row r="194" spans="1:17" ht="102.75" customHeight="1" x14ac:dyDescent="0.2">
      <c r="A194" s="147">
        <v>179</v>
      </c>
      <c r="B194" s="147" t="s">
        <v>1674</v>
      </c>
      <c r="C194" s="147" t="s">
        <v>1678</v>
      </c>
      <c r="D194" s="147" t="s">
        <v>1675</v>
      </c>
      <c r="E194" s="147" t="s">
        <v>1677</v>
      </c>
      <c r="F194" s="147" t="s">
        <v>1676</v>
      </c>
      <c r="G194" s="147" t="s">
        <v>1679</v>
      </c>
      <c r="H194" s="147" t="s">
        <v>1680</v>
      </c>
      <c r="I194" s="147" t="s">
        <v>1671</v>
      </c>
      <c r="J194" s="147" t="s">
        <v>1672</v>
      </c>
      <c r="K194" s="147" t="str">
        <f>VLOOKUP(E194,[4]DMHH!I$14:K$38,3,0)</f>
        <v>Hộp 2x25cards (Hộp 50 Card)</v>
      </c>
      <c r="L194" s="148">
        <v>500</v>
      </c>
      <c r="M194" s="147" t="s">
        <v>1666</v>
      </c>
      <c r="N194" s="158">
        <v>83412</v>
      </c>
      <c r="O194" s="158">
        <f t="shared" si="2"/>
        <v>41706000</v>
      </c>
      <c r="P194" s="142" t="s">
        <v>529</v>
      </c>
      <c r="Q194" s="147" t="s">
        <v>1673</v>
      </c>
    </row>
    <row r="195" spans="1:17" ht="77.25" customHeight="1" x14ac:dyDescent="0.2">
      <c r="A195" s="147">
        <v>180</v>
      </c>
      <c r="B195" s="147" t="s">
        <v>1681</v>
      </c>
      <c r="C195" s="147" t="s">
        <v>1685</v>
      </c>
      <c r="D195" s="147" t="s">
        <v>1682</v>
      </c>
      <c r="E195" s="147" t="s">
        <v>1684</v>
      </c>
      <c r="F195" s="147" t="s">
        <v>1683</v>
      </c>
      <c r="G195" s="147" t="s">
        <v>1686</v>
      </c>
      <c r="H195" s="147" t="s">
        <v>1687</v>
      </c>
      <c r="I195" s="147" t="s">
        <v>1671</v>
      </c>
      <c r="J195" s="147" t="s">
        <v>1672</v>
      </c>
      <c r="K195" s="147" t="str">
        <f>VLOOKUP(E195,[4]DMHH!I$14:K$38,3,0)</f>
        <v>Hộp 2x25cards (Hộp 50 Card)</v>
      </c>
      <c r="L195" s="148">
        <v>500</v>
      </c>
      <c r="M195" s="147" t="s">
        <v>1666</v>
      </c>
      <c r="N195" s="158">
        <v>64155</v>
      </c>
      <c r="O195" s="158">
        <f t="shared" si="2"/>
        <v>32077500</v>
      </c>
      <c r="P195" s="142" t="s">
        <v>529</v>
      </c>
      <c r="Q195" s="147" t="s">
        <v>1673</v>
      </c>
    </row>
    <row r="196" spans="1:17" ht="85.5" customHeight="1" x14ac:dyDescent="0.2">
      <c r="A196" s="147">
        <v>181</v>
      </c>
      <c r="B196" s="147" t="s">
        <v>1688</v>
      </c>
      <c r="C196" s="147" t="s">
        <v>1692</v>
      </c>
      <c r="D196" s="147" t="s">
        <v>1689</v>
      </c>
      <c r="E196" s="147" t="s">
        <v>1691</v>
      </c>
      <c r="F196" s="147" t="s">
        <v>1690</v>
      </c>
      <c r="G196" s="147" t="s">
        <v>1693</v>
      </c>
      <c r="H196" s="147" t="s">
        <v>1694</v>
      </c>
      <c r="I196" s="147" t="s">
        <v>1671</v>
      </c>
      <c r="J196" s="147" t="s">
        <v>1672</v>
      </c>
      <c r="K196" s="147" t="str">
        <f>VLOOKUP(E196,[4]DMHH!I$14:K$38,3,0)</f>
        <v>Hộp 2x100ml (Hộp 200 ml)</v>
      </c>
      <c r="L196" s="148">
        <v>2000</v>
      </c>
      <c r="M196" s="147" t="s">
        <v>535</v>
      </c>
      <c r="N196" s="158">
        <v>8022</v>
      </c>
      <c r="O196" s="158">
        <f t="shared" si="2"/>
        <v>16044000</v>
      </c>
      <c r="P196" s="142" t="s">
        <v>529</v>
      </c>
      <c r="Q196" s="147" t="s">
        <v>1673</v>
      </c>
    </row>
    <row r="197" spans="1:17" ht="80.25" customHeight="1" x14ac:dyDescent="0.2">
      <c r="A197" s="147">
        <v>182</v>
      </c>
      <c r="B197" s="147" t="s">
        <v>1695</v>
      </c>
      <c r="C197" s="147" t="s">
        <v>1699</v>
      </c>
      <c r="D197" s="147" t="s">
        <v>1696</v>
      </c>
      <c r="E197" s="147" t="s">
        <v>1698</v>
      </c>
      <c r="F197" s="147" t="s">
        <v>1697</v>
      </c>
      <c r="G197" s="147" t="s">
        <v>1700</v>
      </c>
      <c r="H197" s="147" t="s">
        <v>1701</v>
      </c>
      <c r="I197" s="147" t="s">
        <v>1671</v>
      </c>
      <c r="J197" s="147" t="s">
        <v>1672</v>
      </c>
      <c r="K197" s="147" t="str">
        <f>VLOOKUP(E197,[4]DMHH!I$14:K$38,3,0)</f>
        <v>Hộp 12x125ml (Hộp 1500 ml)</v>
      </c>
      <c r="L197" s="148">
        <v>3000</v>
      </c>
      <c r="M197" s="147" t="s">
        <v>535</v>
      </c>
      <c r="N197" s="158">
        <v>2898</v>
      </c>
      <c r="O197" s="158">
        <f t="shared" si="2"/>
        <v>8694000</v>
      </c>
      <c r="P197" s="142" t="s">
        <v>529</v>
      </c>
      <c r="Q197" s="147" t="s">
        <v>1673</v>
      </c>
    </row>
    <row r="198" spans="1:17" ht="79.5" customHeight="1" x14ac:dyDescent="0.2">
      <c r="A198" s="147">
        <v>183</v>
      </c>
      <c r="B198" s="147" t="s">
        <v>1702</v>
      </c>
      <c r="C198" s="147" t="s">
        <v>1706</v>
      </c>
      <c r="D198" s="147" t="s">
        <v>1703</v>
      </c>
      <c r="E198" s="147" t="s">
        <v>1705</v>
      </c>
      <c r="F198" s="147" t="s">
        <v>1704</v>
      </c>
      <c r="G198" s="147" t="s">
        <v>1707</v>
      </c>
      <c r="H198" s="147" t="s">
        <v>1708</v>
      </c>
      <c r="I198" s="147" t="s">
        <v>1671</v>
      </c>
      <c r="J198" s="147" t="s">
        <v>1672</v>
      </c>
      <c r="K198" s="147" t="str">
        <f>VLOOKUP(E198,[4]DMHH!I$14:K$38,3,0)</f>
        <v>Hộp 12x125ml (Hộp 1500 ml)</v>
      </c>
      <c r="L198" s="148">
        <v>6000</v>
      </c>
      <c r="M198" s="147" t="s">
        <v>535</v>
      </c>
      <c r="N198" s="158">
        <v>2898</v>
      </c>
      <c r="O198" s="158">
        <f t="shared" si="2"/>
        <v>17388000</v>
      </c>
      <c r="P198" s="142" t="s">
        <v>529</v>
      </c>
      <c r="Q198" s="147" t="s">
        <v>1673</v>
      </c>
    </row>
    <row r="199" spans="1:17" ht="77.25" customHeight="1" x14ac:dyDescent="0.2">
      <c r="A199" s="147">
        <v>184</v>
      </c>
      <c r="B199" s="147" t="s">
        <v>1709</v>
      </c>
      <c r="C199" s="147" t="s">
        <v>1713</v>
      </c>
      <c r="D199" s="147" t="s">
        <v>1710</v>
      </c>
      <c r="E199" s="147" t="s">
        <v>1712</v>
      </c>
      <c r="F199" s="147" t="s">
        <v>1711</v>
      </c>
      <c r="G199" s="147" t="s">
        <v>1714</v>
      </c>
      <c r="H199" s="147" t="s">
        <v>1715</v>
      </c>
      <c r="I199" s="147" t="s">
        <v>1671</v>
      </c>
      <c r="J199" s="147" t="s">
        <v>1672</v>
      </c>
      <c r="K199" s="147" t="str">
        <f>VLOOKUP(E199,[4]DMHH!I$14:K$38,3,0)</f>
        <v>Hộp 3x10ml (Hộp 30 ml)</v>
      </c>
      <c r="L199" s="148">
        <v>300</v>
      </c>
      <c r="M199" s="147" t="s">
        <v>535</v>
      </c>
      <c r="N199" s="158">
        <v>90657</v>
      </c>
      <c r="O199" s="158">
        <f t="shared" si="2"/>
        <v>27197100</v>
      </c>
      <c r="P199" s="142" t="s">
        <v>529</v>
      </c>
      <c r="Q199" s="147" t="s">
        <v>1673</v>
      </c>
    </row>
    <row r="200" spans="1:17" ht="82.5" customHeight="1" x14ac:dyDescent="0.2">
      <c r="A200" s="147">
        <v>185</v>
      </c>
      <c r="B200" s="147" t="s">
        <v>1716</v>
      </c>
      <c r="C200" s="147" t="s">
        <v>1720</v>
      </c>
      <c r="D200" s="147" t="s">
        <v>1717</v>
      </c>
      <c r="E200" s="147" t="s">
        <v>1719</v>
      </c>
      <c r="F200" s="147" t="s">
        <v>1718</v>
      </c>
      <c r="G200" s="147" t="s">
        <v>1721</v>
      </c>
      <c r="H200" s="147" t="s">
        <v>1722</v>
      </c>
      <c r="I200" s="147" t="s">
        <v>1671</v>
      </c>
      <c r="J200" s="147" t="s">
        <v>1672</v>
      </c>
      <c r="K200" s="147" t="str">
        <f>VLOOKUP(E200,[4]DMHH!I$14:K$38,3,0)</f>
        <v>Hộp 2x10ml (Hộp 20 ml)</v>
      </c>
      <c r="L200" s="148">
        <v>200</v>
      </c>
      <c r="M200" s="147" t="s">
        <v>535</v>
      </c>
      <c r="N200" s="158">
        <v>82698</v>
      </c>
      <c r="O200" s="158">
        <f t="shared" si="2"/>
        <v>16539600</v>
      </c>
      <c r="P200" s="142" t="s">
        <v>529</v>
      </c>
      <c r="Q200" s="147" t="s">
        <v>1673</v>
      </c>
    </row>
    <row r="201" spans="1:17" ht="30" customHeight="1" x14ac:dyDescent="0.2">
      <c r="A201" s="147"/>
      <c r="B201" s="147"/>
      <c r="C201" s="147"/>
      <c r="D201" s="161" t="s">
        <v>2496</v>
      </c>
      <c r="E201" s="147"/>
      <c r="F201" s="147"/>
      <c r="G201" s="147"/>
      <c r="H201" s="147"/>
      <c r="I201" s="147"/>
      <c r="J201" s="147"/>
      <c r="K201" s="147"/>
      <c r="L201" s="148"/>
      <c r="M201" s="147"/>
      <c r="N201" s="158"/>
      <c r="O201" s="158"/>
      <c r="P201" s="142"/>
      <c r="Q201" s="147"/>
    </row>
    <row r="202" spans="1:17" ht="129.75" customHeight="1" x14ac:dyDescent="0.2">
      <c r="A202" s="147">
        <v>186</v>
      </c>
      <c r="B202" s="147" t="s">
        <v>1723</v>
      </c>
      <c r="C202" s="147" t="s">
        <v>1727</v>
      </c>
      <c r="D202" s="147" t="s">
        <v>1724</v>
      </c>
      <c r="E202" s="147" t="s">
        <v>1726</v>
      </c>
      <c r="F202" s="147" t="s">
        <v>1725</v>
      </c>
      <c r="G202" s="147" t="s">
        <v>1728</v>
      </c>
      <c r="H202" s="147" t="s">
        <v>1729</v>
      </c>
      <c r="I202" s="147" t="s">
        <v>1730</v>
      </c>
      <c r="J202" s="147" t="s">
        <v>1731</v>
      </c>
      <c r="K202" s="147" t="str">
        <f>VLOOKUP(E202,'[2]mẫu 25'!I$13:K$83,3,0)</f>
        <v>Hộp 200test</v>
      </c>
      <c r="L202" s="148">
        <v>800</v>
      </c>
      <c r="M202" s="147" t="s">
        <v>635</v>
      </c>
      <c r="N202" s="158">
        <v>48825</v>
      </c>
      <c r="O202" s="158">
        <f t="shared" si="2"/>
        <v>39060000</v>
      </c>
      <c r="P202" s="142" t="s">
        <v>530</v>
      </c>
      <c r="Q202" s="147" t="s">
        <v>1237</v>
      </c>
    </row>
    <row r="203" spans="1:17" ht="151.5" customHeight="1" x14ac:dyDescent="0.2">
      <c r="A203" s="147">
        <v>187</v>
      </c>
      <c r="B203" s="147" t="s">
        <v>1732</v>
      </c>
      <c r="C203" s="147" t="s">
        <v>1736</v>
      </c>
      <c r="D203" s="147" t="s">
        <v>1733</v>
      </c>
      <c r="E203" s="147" t="s">
        <v>1735</v>
      </c>
      <c r="F203" s="147" t="s">
        <v>1734</v>
      </c>
      <c r="G203" s="147" t="s">
        <v>1737</v>
      </c>
      <c r="H203" s="147" t="s">
        <v>1738</v>
      </c>
      <c r="I203" s="147" t="s">
        <v>1730</v>
      </c>
      <c r="J203" s="147" t="s">
        <v>1731</v>
      </c>
      <c r="K203" s="147" t="str">
        <f>VLOOKUP(E203,'[2]mẫu 25'!I$13:K$83,3,0)</f>
        <v>Hộp 2x4ml+2x4ml (Hộp 16ml)</v>
      </c>
      <c r="L203" s="148">
        <v>16</v>
      </c>
      <c r="M203" s="147" t="s">
        <v>535</v>
      </c>
      <c r="N203" s="158">
        <v>296310</v>
      </c>
      <c r="O203" s="158">
        <f t="shared" si="2"/>
        <v>4740960</v>
      </c>
      <c r="P203" s="142" t="s">
        <v>530</v>
      </c>
      <c r="Q203" s="147" t="s">
        <v>1237</v>
      </c>
    </row>
    <row r="204" spans="1:17" ht="129.75" customHeight="1" x14ac:dyDescent="0.2">
      <c r="A204" s="147">
        <v>188</v>
      </c>
      <c r="B204" s="147" t="s">
        <v>1739</v>
      </c>
      <c r="C204" s="147" t="s">
        <v>1743</v>
      </c>
      <c r="D204" s="147" t="s">
        <v>1740</v>
      </c>
      <c r="E204" s="147" t="s">
        <v>1742</v>
      </c>
      <c r="F204" s="147" t="s">
        <v>1741</v>
      </c>
      <c r="G204" s="147" t="s">
        <v>1744</v>
      </c>
      <c r="H204" s="147" t="s">
        <v>1745</v>
      </c>
      <c r="I204" s="147" t="s">
        <v>106</v>
      </c>
      <c r="J204" s="147" t="s">
        <v>1746</v>
      </c>
      <c r="K204" s="147" t="str">
        <f>VLOOKUP(E204,'[2]mẫu 25'!I$13:K$83,3,0)</f>
        <v>Hộp 6x1L (Hộp 6000ml)</v>
      </c>
      <c r="L204" s="148">
        <v>6000</v>
      </c>
      <c r="M204" s="147" t="s">
        <v>535</v>
      </c>
      <c r="N204" s="158">
        <v>798</v>
      </c>
      <c r="O204" s="158">
        <f t="shared" si="2"/>
        <v>4788000</v>
      </c>
      <c r="P204" s="142" t="s">
        <v>530</v>
      </c>
      <c r="Q204" s="147" t="s">
        <v>1237</v>
      </c>
    </row>
    <row r="205" spans="1:17" ht="146.25" customHeight="1" x14ac:dyDescent="0.2">
      <c r="A205" s="147">
        <v>189</v>
      </c>
      <c r="B205" s="147" t="s">
        <v>1747</v>
      </c>
      <c r="C205" s="147" t="s">
        <v>1751</v>
      </c>
      <c r="D205" s="147" t="s">
        <v>1748</v>
      </c>
      <c r="E205" s="147" t="s">
        <v>1750</v>
      </c>
      <c r="F205" s="147" t="s">
        <v>1749</v>
      </c>
      <c r="G205" s="147" t="s">
        <v>1752</v>
      </c>
      <c r="H205" s="147" t="s">
        <v>1753</v>
      </c>
      <c r="I205" s="147" t="s">
        <v>193</v>
      </c>
      <c r="J205" s="147" t="s">
        <v>1754</v>
      </c>
      <c r="K205" s="147" t="str">
        <f>VLOOKUP(E205,'[2]mẫu 25'!I$13:K$83,3,0)</f>
        <v>Hộp 3x230ml+3x230ml (Hộp 1380ml)</v>
      </c>
      <c r="L205" s="148">
        <v>2760</v>
      </c>
      <c r="M205" s="147" t="s">
        <v>535</v>
      </c>
      <c r="N205" s="158">
        <v>2331</v>
      </c>
      <c r="O205" s="158">
        <f t="shared" si="2"/>
        <v>6433560</v>
      </c>
      <c r="P205" s="142" t="s">
        <v>530</v>
      </c>
      <c r="Q205" s="147" t="s">
        <v>1237</v>
      </c>
    </row>
    <row r="206" spans="1:17" ht="129.75" customHeight="1" x14ac:dyDescent="0.2">
      <c r="A206" s="147">
        <v>190</v>
      </c>
      <c r="B206" s="147" t="s">
        <v>1755</v>
      </c>
      <c r="C206" s="147" t="s">
        <v>1759</v>
      </c>
      <c r="D206" s="147" t="s">
        <v>1756</v>
      </c>
      <c r="E206" s="147" t="s">
        <v>1758</v>
      </c>
      <c r="F206" s="147" t="s">
        <v>1757</v>
      </c>
      <c r="G206" s="147" t="s">
        <v>1760</v>
      </c>
      <c r="H206" s="147" t="s">
        <v>1761</v>
      </c>
      <c r="I206" s="147" t="s">
        <v>193</v>
      </c>
      <c r="J206" s="147" t="s">
        <v>1762</v>
      </c>
      <c r="K206" s="147" t="str">
        <f>VLOOKUP(E206,'[2]mẫu 25'!I$13:K$83,3,0)</f>
        <v>Hộp 576cái</v>
      </c>
      <c r="L206" s="148">
        <v>6912</v>
      </c>
      <c r="M206" s="147" t="s">
        <v>163</v>
      </c>
      <c r="N206" s="158">
        <v>3570</v>
      </c>
      <c r="O206" s="158">
        <f t="shared" si="2"/>
        <v>24675840</v>
      </c>
      <c r="P206" s="142" t="s">
        <v>530</v>
      </c>
      <c r="Q206" s="147" t="s">
        <v>1237</v>
      </c>
    </row>
    <row r="207" spans="1:17" ht="129.75" customHeight="1" x14ac:dyDescent="0.2">
      <c r="A207" s="147">
        <v>191</v>
      </c>
      <c r="B207" s="147" t="s">
        <v>1763</v>
      </c>
      <c r="C207" s="147" t="s">
        <v>1767</v>
      </c>
      <c r="D207" s="147" t="s">
        <v>1764</v>
      </c>
      <c r="E207" s="147" t="s">
        <v>1766</v>
      </c>
      <c r="F207" s="147" t="s">
        <v>1765</v>
      </c>
      <c r="G207" s="147" t="s">
        <v>1768</v>
      </c>
      <c r="H207" s="147" t="s">
        <v>1769</v>
      </c>
      <c r="I207" s="147" t="s">
        <v>193</v>
      </c>
      <c r="J207" s="147" t="s">
        <v>1770</v>
      </c>
      <c r="K207" s="147" t="str">
        <f>VLOOKUP(E207,'[2]mẫu 25'!I$13:K$83,3,0)</f>
        <v>Túi 1800Cuvettes (cái)</v>
      </c>
      <c r="L207" s="148">
        <v>10800</v>
      </c>
      <c r="M207" s="147" t="s">
        <v>163</v>
      </c>
      <c r="N207" s="158">
        <v>1638</v>
      </c>
      <c r="O207" s="158">
        <f t="shared" si="2"/>
        <v>17690400</v>
      </c>
      <c r="P207" s="142" t="s">
        <v>530</v>
      </c>
      <c r="Q207" s="147" t="s">
        <v>1237</v>
      </c>
    </row>
    <row r="208" spans="1:17" ht="129.75" customHeight="1" x14ac:dyDescent="0.2">
      <c r="A208" s="147">
        <v>192</v>
      </c>
      <c r="B208" s="147" t="s">
        <v>1771</v>
      </c>
      <c r="C208" s="147" t="s">
        <v>1775</v>
      </c>
      <c r="D208" s="147" t="s">
        <v>1772</v>
      </c>
      <c r="E208" s="147" t="s">
        <v>1774</v>
      </c>
      <c r="F208" s="147" t="s">
        <v>1773</v>
      </c>
      <c r="G208" s="147" t="s">
        <v>1776</v>
      </c>
      <c r="H208" s="147" t="s">
        <v>1777</v>
      </c>
      <c r="I208" s="147" t="s">
        <v>1730</v>
      </c>
      <c r="J208" s="147" t="s">
        <v>1731</v>
      </c>
      <c r="K208" s="147" t="str">
        <f>VLOOKUP(E208,'[2]mẫu 25'!I$13:K$83,3,0)</f>
        <v>Hộp 100test</v>
      </c>
      <c r="L208" s="148">
        <v>800</v>
      </c>
      <c r="M208" s="147" t="s">
        <v>635</v>
      </c>
      <c r="N208" s="158">
        <v>94500</v>
      </c>
      <c r="O208" s="158">
        <f t="shared" si="2"/>
        <v>75600000</v>
      </c>
      <c r="P208" s="142" t="s">
        <v>530</v>
      </c>
      <c r="Q208" s="147" t="s">
        <v>1237</v>
      </c>
    </row>
    <row r="209" spans="1:17" ht="144.75" customHeight="1" x14ac:dyDescent="0.2">
      <c r="A209" s="147">
        <v>193</v>
      </c>
      <c r="B209" s="147" t="s">
        <v>1778</v>
      </c>
      <c r="C209" s="147" t="s">
        <v>1782</v>
      </c>
      <c r="D209" s="147" t="s">
        <v>1779</v>
      </c>
      <c r="E209" s="147" t="s">
        <v>1781</v>
      </c>
      <c r="F209" s="147" t="s">
        <v>1780</v>
      </c>
      <c r="G209" s="147" t="s">
        <v>1783</v>
      </c>
      <c r="H209" s="147" t="s">
        <v>1784</v>
      </c>
      <c r="I209" s="147" t="s">
        <v>1730</v>
      </c>
      <c r="J209" s="147" t="s">
        <v>1731</v>
      </c>
      <c r="K209" s="147" t="str">
        <f>VLOOKUP(E209,'[2]mẫu 25'!I$13:K$83,3,0)</f>
        <v>Hộp 2x1ml+2x1ml (Hộp 4ml)</v>
      </c>
      <c r="L209" s="148">
        <v>12</v>
      </c>
      <c r="M209" s="147" t="s">
        <v>535</v>
      </c>
      <c r="N209" s="158">
        <v>992250</v>
      </c>
      <c r="O209" s="158">
        <f t="shared" si="2"/>
        <v>11907000</v>
      </c>
      <c r="P209" s="142" t="s">
        <v>530</v>
      </c>
      <c r="Q209" s="147" t="s">
        <v>1237</v>
      </c>
    </row>
    <row r="210" spans="1:17" ht="129.75" customHeight="1" x14ac:dyDescent="0.2">
      <c r="A210" s="147">
        <v>194</v>
      </c>
      <c r="B210" s="147" t="s">
        <v>1785</v>
      </c>
      <c r="C210" s="147" t="s">
        <v>1789</v>
      </c>
      <c r="D210" s="147" t="s">
        <v>1786</v>
      </c>
      <c r="E210" s="147" t="s">
        <v>1788</v>
      </c>
      <c r="F210" s="147" t="s">
        <v>1787</v>
      </c>
      <c r="G210" s="147" t="s">
        <v>1790</v>
      </c>
      <c r="H210" s="147" t="s">
        <v>1791</v>
      </c>
      <c r="I210" s="147" t="s">
        <v>1730</v>
      </c>
      <c r="J210" s="147" t="s">
        <v>1731</v>
      </c>
      <c r="K210" s="147" t="str">
        <f>VLOOKUP(E210,'[2]mẫu 25'!I$13:K$83,3,0)</f>
        <v>Hộp 200test</v>
      </c>
      <c r="L210" s="148">
        <v>800</v>
      </c>
      <c r="M210" s="147" t="s">
        <v>635</v>
      </c>
      <c r="N210" s="158">
        <v>51450</v>
      </c>
      <c r="O210" s="158">
        <f t="shared" ref="O210:O283" si="3">L210*N210</f>
        <v>41160000</v>
      </c>
      <c r="P210" s="142" t="s">
        <v>530</v>
      </c>
      <c r="Q210" s="147" t="s">
        <v>1237</v>
      </c>
    </row>
    <row r="211" spans="1:17" ht="159" customHeight="1" x14ac:dyDescent="0.2">
      <c r="A211" s="147">
        <v>195</v>
      </c>
      <c r="B211" s="147" t="s">
        <v>1792</v>
      </c>
      <c r="C211" s="147" t="s">
        <v>1796</v>
      </c>
      <c r="D211" s="147" t="s">
        <v>1793</v>
      </c>
      <c r="E211" s="147" t="s">
        <v>1795</v>
      </c>
      <c r="F211" s="147" t="s">
        <v>1794</v>
      </c>
      <c r="G211" s="147" t="s">
        <v>1797</v>
      </c>
      <c r="H211" s="147" t="s">
        <v>1798</v>
      </c>
      <c r="I211" s="147" t="s">
        <v>1730</v>
      </c>
      <c r="J211" s="147" t="s">
        <v>1731</v>
      </c>
      <c r="K211" s="147" t="str">
        <f>VLOOKUP(E211,'[2]mẫu 25'!I$13:K$83,3,0)</f>
        <v>Hộp 3x4.5mL (Hộp 13,5ml)</v>
      </c>
      <c r="L211" s="148">
        <v>27</v>
      </c>
      <c r="M211" s="147" t="s">
        <v>535</v>
      </c>
      <c r="N211" s="158">
        <v>360150</v>
      </c>
      <c r="O211" s="158">
        <f t="shared" si="3"/>
        <v>9724050</v>
      </c>
      <c r="P211" s="142" t="s">
        <v>530</v>
      </c>
      <c r="Q211" s="147" t="s">
        <v>1237</v>
      </c>
    </row>
    <row r="212" spans="1:17" ht="30.75" customHeight="1" x14ac:dyDescent="0.2">
      <c r="A212" s="147"/>
      <c r="B212" s="147"/>
      <c r="C212" s="147"/>
      <c r="D212" s="161" t="s">
        <v>2484</v>
      </c>
      <c r="E212" s="147"/>
      <c r="F212" s="147"/>
      <c r="G212" s="147"/>
      <c r="H212" s="147"/>
      <c r="I212" s="147"/>
      <c r="J212" s="147"/>
      <c r="K212" s="147"/>
      <c r="L212" s="148"/>
      <c r="M212" s="147"/>
      <c r="N212" s="151"/>
      <c r="O212" s="158"/>
      <c r="P212" s="142"/>
      <c r="Q212" s="147"/>
    </row>
    <row r="213" spans="1:17" ht="148.5" customHeight="1" x14ac:dyDescent="0.2">
      <c r="A213" s="147">
        <v>196</v>
      </c>
      <c r="B213" s="147" t="s">
        <v>1799</v>
      </c>
      <c r="C213" s="147" t="s">
        <v>1803</v>
      </c>
      <c r="D213" s="147" t="s">
        <v>1800</v>
      </c>
      <c r="E213" s="147" t="s">
        <v>1802</v>
      </c>
      <c r="F213" s="147" t="s">
        <v>1801</v>
      </c>
      <c r="G213" s="147" t="s">
        <v>1804</v>
      </c>
      <c r="H213" s="147" t="s">
        <v>1805</v>
      </c>
      <c r="I213" s="147" t="s">
        <v>106</v>
      </c>
      <c r="J213" s="147" t="s">
        <v>1340</v>
      </c>
      <c r="K213" s="147" t="str">
        <f>VLOOKUP(E213,[4]DMHH!I$14:K$38,3,0)</f>
        <v>Hộp 4x3.5mL Level I 4x3.5mL Level II 4x3.5mL Level III (Hộp 42 ml)</v>
      </c>
      <c r="L213" s="148">
        <v>84</v>
      </c>
      <c r="M213" s="147" t="s">
        <v>535</v>
      </c>
      <c r="N213" s="158">
        <v>263004</v>
      </c>
      <c r="O213" s="158">
        <f t="shared" si="3"/>
        <v>22092336</v>
      </c>
      <c r="P213" s="142" t="s">
        <v>529</v>
      </c>
      <c r="Q213" s="147" t="s">
        <v>1673</v>
      </c>
    </row>
    <row r="214" spans="1:17" ht="144" customHeight="1" x14ac:dyDescent="0.2">
      <c r="A214" s="147">
        <v>197</v>
      </c>
      <c r="B214" s="147" t="s">
        <v>1806</v>
      </c>
      <c r="C214" s="147" t="s">
        <v>1810</v>
      </c>
      <c r="D214" s="147" t="s">
        <v>1807</v>
      </c>
      <c r="E214" s="147" t="s">
        <v>1809</v>
      </c>
      <c r="F214" s="147" t="s">
        <v>1808</v>
      </c>
      <c r="G214" s="147" t="s">
        <v>1811</v>
      </c>
      <c r="H214" s="147" t="s">
        <v>1812</v>
      </c>
      <c r="I214" s="147" t="s">
        <v>33</v>
      </c>
      <c r="J214" s="147" t="s">
        <v>1442</v>
      </c>
      <c r="K214" s="147" t="str">
        <f>VLOOKUP(E214,[4]DMHH!I$14:K$38,3,0)</f>
        <v>Hộp 10L (Hộp 10000 ml)</v>
      </c>
      <c r="L214" s="148">
        <v>2100000</v>
      </c>
      <c r="M214" s="147" t="s">
        <v>535</v>
      </c>
      <c r="N214" s="158">
        <v>168</v>
      </c>
      <c r="O214" s="158">
        <f t="shared" si="3"/>
        <v>352800000</v>
      </c>
      <c r="P214" s="142" t="s">
        <v>529</v>
      </c>
      <c r="Q214" s="147" t="s">
        <v>1673</v>
      </c>
    </row>
    <row r="215" spans="1:17" ht="150" customHeight="1" x14ac:dyDescent="0.2">
      <c r="A215" s="147">
        <v>198</v>
      </c>
      <c r="B215" s="147" t="s">
        <v>1813</v>
      </c>
      <c r="C215" s="147" t="s">
        <v>1817</v>
      </c>
      <c r="D215" s="147" t="s">
        <v>1814</v>
      </c>
      <c r="E215" s="147" t="s">
        <v>1816</v>
      </c>
      <c r="F215" s="147" t="s">
        <v>1815</v>
      </c>
      <c r="G215" s="147" t="s">
        <v>1818</v>
      </c>
      <c r="H215" s="147" t="s">
        <v>1819</v>
      </c>
      <c r="I215" s="147" t="s">
        <v>33</v>
      </c>
      <c r="J215" s="147" t="s">
        <v>1442</v>
      </c>
      <c r="K215" s="147" t="str">
        <f>VLOOKUP(E215,[4]DMHH!I$14:K$38,3,0)</f>
        <v>Hộp 10L (Hộp 10000 ml)</v>
      </c>
      <c r="L215" s="148">
        <v>60000</v>
      </c>
      <c r="M215" s="147" t="s">
        <v>535</v>
      </c>
      <c r="N215" s="158">
        <v>588</v>
      </c>
      <c r="O215" s="158">
        <f t="shared" si="3"/>
        <v>35280000</v>
      </c>
      <c r="P215" s="142" t="s">
        <v>529</v>
      </c>
      <c r="Q215" s="147" t="s">
        <v>1673</v>
      </c>
    </row>
    <row r="216" spans="1:17" ht="151.5" customHeight="1" x14ac:dyDescent="0.2">
      <c r="A216" s="147">
        <v>199</v>
      </c>
      <c r="B216" s="147" t="s">
        <v>1820</v>
      </c>
      <c r="C216" s="147" t="s">
        <v>1824</v>
      </c>
      <c r="D216" s="147" t="s">
        <v>1821</v>
      </c>
      <c r="E216" s="147" t="s">
        <v>1823</v>
      </c>
      <c r="F216" s="147" t="s">
        <v>1822</v>
      </c>
      <c r="G216" s="147" t="s">
        <v>1825</v>
      </c>
      <c r="H216" s="147" t="s">
        <v>1826</v>
      </c>
      <c r="I216" s="147" t="s">
        <v>33</v>
      </c>
      <c r="J216" s="147" t="s">
        <v>1442</v>
      </c>
      <c r="K216" s="147" t="str">
        <f>VLOOKUP(E216,[4]DMHH!I$14:K$38,3,0)</f>
        <v>Hộp 1900mL+850mL (Hộp 2750 ml)</v>
      </c>
      <c r="L216" s="148">
        <v>27500</v>
      </c>
      <c r="M216" s="147" t="s">
        <v>535</v>
      </c>
      <c r="N216" s="158">
        <v>3675</v>
      </c>
      <c r="O216" s="158">
        <f t="shared" si="3"/>
        <v>101062500</v>
      </c>
      <c r="P216" s="142" t="s">
        <v>529</v>
      </c>
      <c r="Q216" s="147" t="s">
        <v>1673</v>
      </c>
    </row>
    <row r="217" spans="1:17" ht="150.75" customHeight="1" x14ac:dyDescent="0.2">
      <c r="A217" s="147">
        <v>200</v>
      </c>
      <c r="B217" s="147" t="s">
        <v>1827</v>
      </c>
      <c r="C217" s="147" t="s">
        <v>1831</v>
      </c>
      <c r="D217" s="147" t="s">
        <v>1828</v>
      </c>
      <c r="E217" s="147" t="s">
        <v>1830</v>
      </c>
      <c r="F217" s="147" t="s">
        <v>1829</v>
      </c>
      <c r="G217" s="147" t="s">
        <v>1832</v>
      </c>
      <c r="H217" s="147" t="s">
        <v>1833</v>
      </c>
      <c r="I217" s="147" t="s">
        <v>33</v>
      </c>
      <c r="J217" s="147" t="s">
        <v>1442</v>
      </c>
      <c r="K217" s="147" t="str">
        <f>VLOOKUP(E217,[4]DMHH!I$14:K$38,3,0)</f>
        <v>Hộp 5L (Hộp 5000 ml)</v>
      </c>
      <c r="L217" s="148">
        <v>50000</v>
      </c>
      <c r="M217" s="147" t="s">
        <v>535</v>
      </c>
      <c r="N217" s="158">
        <v>5103</v>
      </c>
      <c r="O217" s="158">
        <f t="shared" si="3"/>
        <v>255150000</v>
      </c>
      <c r="P217" s="142" t="s">
        <v>529</v>
      </c>
      <c r="Q217" s="147" t="s">
        <v>1673</v>
      </c>
    </row>
    <row r="218" spans="1:17" ht="149.25" customHeight="1" x14ac:dyDescent="0.2">
      <c r="A218" s="147">
        <v>201</v>
      </c>
      <c r="B218" s="147" t="s">
        <v>1834</v>
      </c>
      <c r="C218" s="147" t="s">
        <v>1838</v>
      </c>
      <c r="D218" s="147" t="s">
        <v>1835</v>
      </c>
      <c r="E218" s="147" t="s">
        <v>1837</v>
      </c>
      <c r="F218" s="147" t="s">
        <v>1836</v>
      </c>
      <c r="G218" s="147" t="s">
        <v>1839</v>
      </c>
      <c r="H218" s="147" t="s">
        <v>1840</v>
      </c>
      <c r="I218" s="147" t="s">
        <v>33</v>
      </c>
      <c r="J218" s="147" t="s">
        <v>1442</v>
      </c>
      <c r="K218" s="147" t="str">
        <f>VLOOKUP(E218,[4]DMHH!I$14:K$38,3,0)</f>
        <v>Hộp 1900mL+380mL (Hộp 2280 ml)</v>
      </c>
      <c r="L218" s="148">
        <v>2280</v>
      </c>
      <c r="M218" s="147" t="s">
        <v>535</v>
      </c>
      <c r="N218" s="158">
        <v>9114</v>
      </c>
      <c r="O218" s="158">
        <f t="shared" si="3"/>
        <v>20779920</v>
      </c>
      <c r="P218" s="142" t="s">
        <v>529</v>
      </c>
      <c r="Q218" s="147" t="s">
        <v>1673</v>
      </c>
    </row>
    <row r="219" spans="1:17" ht="25.5" customHeight="1" x14ac:dyDescent="0.2">
      <c r="A219" s="147"/>
      <c r="B219" s="147"/>
      <c r="C219" s="147"/>
      <c r="D219" s="161" t="s">
        <v>2485</v>
      </c>
      <c r="E219" s="147"/>
      <c r="F219" s="147"/>
      <c r="G219" s="147"/>
      <c r="H219" s="147"/>
      <c r="I219" s="147"/>
      <c r="J219" s="147"/>
      <c r="K219" s="147"/>
      <c r="L219" s="148"/>
      <c r="M219" s="147"/>
      <c r="N219" s="151"/>
      <c r="O219" s="158"/>
      <c r="P219" s="142"/>
      <c r="Q219" s="147"/>
    </row>
    <row r="220" spans="1:17" ht="140.25" customHeight="1" x14ac:dyDescent="0.2">
      <c r="A220" s="147">
        <v>202</v>
      </c>
      <c r="B220" s="147" t="s">
        <v>1841</v>
      </c>
      <c r="C220" s="147" t="s">
        <v>1845</v>
      </c>
      <c r="D220" s="147" t="s">
        <v>1842</v>
      </c>
      <c r="E220" s="147" t="s">
        <v>1844</v>
      </c>
      <c r="F220" s="147" t="s">
        <v>1843</v>
      </c>
      <c r="G220" s="147" t="s">
        <v>1846</v>
      </c>
      <c r="H220" s="147" t="s">
        <v>1847</v>
      </c>
      <c r="I220" s="147" t="s">
        <v>1671</v>
      </c>
      <c r="J220" s="147" t="s">
        <v>1848</v>
      </c>
      <c r="K220" s="147" t="str">
        <f>VLOOKUP(E220,[4]DMHH!I$14:K$38,3,0)</f>
        <v>Hộp 2400 cuvette (cái)</v>
      </c>
      <c r="L220" s="148">
        <v>48000</v>
      </c>
      <c r="M220" s="147" t="s">
        <v>27</v>
      </c>
      <c r="N220" s="158">
        <v>4032</v>
      </c>
      <c r="O220" s="158">
        <f t="shared" si="3"/>
        <v>193536000</v>
      </c>
      <c r="P220" s="142" t="s">
        <v>529</v>
      </c>
      <c r="Q220" s="147" t="s">
        <v>1673</v>
      </c>
    </row>
    <row r="221" spans="1:17" ht="99" customHeight="1" x14ac:dyDescent="0.2">
      <c r="A221" s="147">
        <v>203</v>
      </c>
      <c r="B221" s="147" t="s">
        <v>1849</v>
      </c>
      <c r="C221" s="147" t="s">
        <v>1853</v>
      </c>
      <c r="D221" s="147" t="s">
        <v>1850</v>
      </c>
      <c r="E221" s="147" t="s">
        <v>1852</v>
      </c>
      <c r="F221" s="147" t="s">
        <v>1851</v>
      </c>
      <c r="G221" s="147" t="s">
        <v>1854</v>
      </c>
      <c r="H221" s="147" t="s">
        <v>1855</v>
      </c>
      <c r="I221" s="147" t="s">
        <v>106</v>
      </c>
      <c r="J221" s="147" t="s">
        <v>1856</v>
      </c>
      <c r="K221" s="147" t="str">
        <f>VLOOKUP(E221,[4]DMHH!I$14:K$38,3,0)</f>
        <v>Hộp 1x100mL (Hộp 100 ml)</v>
      </c>
      <c r="L221" s="148">
        <v>800</v>
      </c>
      <c r="M221" s="147" t="s">
        <v>535</v>
      </c>
      <c r="N221" s="158">
        <v>7266</v>
      </c>
      <c r="O221" s="158">
        <f t="shared" si="3"/>
        <v>5812800</v>
      </c>
      <c r="P221" s="142" t="s">
        <v>529</v>
      </c>
      <c r="Q221" s="147" t="s">
        <v>1673</v>
      </c>
    </row>
    <row r="222" spans="1:17" ht="114" customHeight="1" x14ac:dyDescent="0.2">
      <c r="A222" s="147">
        <v>204</v>
      </c>
      <c r="B222" s="147" t="s">
        <v>1857</v>
      </c>
      <c r="C222" s="147" t="s">
        <v>1861</v>
      </c>
      <c r="D222" s="147" t="s">
        <v>1858</v>
      </c>
      <c r="E222" s="147" t="s">
        <v>1860</v>
      </c>
      <c r="F222" s="147" t="s">
        <v>1859</v>
      </c>
      <c r="G222" s="147" t="s">
        <v>1862</v>
      </c>
      <c r="H222" s="147" t="s">
        <v>1863</v>
      </c>
      <c r="I222" s="147" t="s">
        <v>106</v>
      </c>
      <c r="J222" s="147" t="s">
        <v>1856</v>
      </c>
      <c r="K222" s="147" t="str">
        <f>VLOOKUP(E222,[4]DMHH!I$14:K$38,3,0)</f>
        <v>Bình 1x4000mL (Bình 4000 ml)</v>
      </c>
      <c r="L222" s="148">
        <v>168000</v>
      </c>
      <c r="M222" s="147" t="s">
        <v>535</v>
      </c>
      <c r="N222" s="158">
        <v>966</v>
      </c>
      <c r="O222" s="158">
        <f t="shared" si="3"/>
        <v>162288000</v>
      </c>
      <c r="P222" s="142" t="s">
        <v>529</v>
      </c>
      <c r="Q222" s="147" t="s">
        <v>1673</v>
      </c>
    </row>
    <row r="223" spans="1:17" ht="182.25" customHeight="1" x14ac:dyDescent="0.2">
      <c r="A223" s="147">
        <v>205</v>
      </c>
      <c r="B223" s="147" t="s">
        <v>1864</v>
      </c>
      <c r="C223" s="147" t="s">
        <v>1868</v>
      </c>
      <c r="D223" s="147" t="s">
        <v>1865</v>
      </c>
      <c r="E223" s="147" t="s">
        <v>1867</v>
      </c>
      <c r="F223" s="147" t="s">
        <v>1866</v>
      </c>
      <c r="G223" s="147" t="s">
        <v>1869</v>
      </c>
      <c r="H223" s="147" t="s">
        <v>1870</v>
      </c>
      <c r="I223" s="147" t="s">
        <v>106</v>
      </c>
      <c r="J223" s="147" t="s">
        <v>1856</v>
      </c>
      <c r="K223" s="147" t="str">
        <f>VLOOKUP(E223,[4]DMHH!I$14:K$38,3,0)</f>
        <v>Hộp 10x1mL (Hộp 10 ml)</v>
      </c>
      <c r="L223" s="148">
        <v>10</v>
      </c>
      <c r="M223" s="147" t="s">
        <v>535</v>
      </c>
      <c r="N223" s="158">
        <v>306915</v>
      </c>
      <c r="O223" s="158">
        <f t="shared" si="3"/>
        <v>3069150</v>
      </c>
      <c r="P223" s="142" t="s">
        <v>529</v>
      </c>
      <c r="Q223" s="147" t="s">
        <v>1673</v>
      </c>
    </row>
    <row r="224" spans="1:17" ht="217.5" customHeight="1" x14ac:dyDescent="0.2">
      <c r="A224" s="147">
        <v>206</v>
      </c>
      <c r="B224" s="147" t="s">
        <v>1871</v>
      </c>
      <c r="C224" s="147" t="s">
        <v>1875</v>
      </c>
      <c r="D224" s="147" t="s">
        <v>1872</v>
      </c>
      <c r="E224" s="147" t="s">
        <v>1874</v>
      </c>
      <c r="F224" s="147" t="s">
        <v>1873</v>
      </c>
      <c r="G224" s="147" t="s">
        <v>1876</v>
      </c>
      <c r="H224" s="147" t="s">
        <v>1877</v>
      </c>
      <c r="I224" s="147" t="s">
        <v>106</v>
      </c>
      <c r="J224" s="147" t="s">
        <v>1856</v>
      </c>
      <c r="K224" s="147" t="str">
        <f>VLOOKUP(E224,[4]DMHH!I$14:K$38,3,0)</f>
        <v>Hộp 10x1mL (Hộp 10 ml)</v>
      </c>
      <c r="L224" s="148">
        <v>10</v>
      </c>
      <c r="M224" s="147" t="s">
        <v>535</v>
      </c>
      <c r="N224" s="158">
        <v>248325</v>
      </c>
      <c r="O224" s="158">
        <f t="shared" si="3"/>
        <v>2483250</v>
      </c>
      <c r="P224" s="142" t="s">
        <v>529</v>
      </c>
      <c r="Q224" s="147" t="s">
        <v>1673</v>
      </c>
    </row>
    <row r="225" spans="1:17" ht="114" customHeight="1" x14ac:dyDescent="0.2">
      <c r="A225" s="147">
        <v>207</v>
      </c>
      <c r="B225" s="147" t="s">
        <v>1878</v>
      </c>
      <c r="C225" s="147" t="s">
        <v>1882</v>
      </c>
      <c r="D225" s="147" t="s">
        <v>1879</v>
      </c>
      <c r="E225" s="147" t="s">
        <v>1881</v>
      </c>
      <c r="F225" s="147" t="s">
        <v>1880</v>
      </c>
      <c r="G225" s="147" t="s">
        <v>1883</v>
      </c>
      <c r="H225" s="147" t="s">
        <v>1884</v>
      </c>
      <c r="I225" s="147" t="s">
        <v>106</v>
      </c>
      <c r="J225" s="147" t="s">
        <v>1856</v>
      </c>
      <c r="K225" s="147" t="str">
        <f>VLOOKUP(E225,[4]DMHH!I$14:K$38,3,0)</f>
        <v>Hộp 1x500mL (Hộp 500 ml)</v>
      </c>
      <c r="L225" s="148">
        <v>5000</v>
      </c>
      <c r="M225" s="147" t="s">
        <v>535</v>
      </c>
      <c r="N225" s="158">
        <v>4494</v>
      </c>
      <c r="O225" s="158">
        <f t="shared" si="3"/>
        <v>22470000</v>
      </c>
      <c r="P225" s="142" t="s">
        <v>529</v>
      </c>
      <c r="Q225" s="147" t="s">
        <v>1673</v>
      </c>
    </row>
    <row r="226" spans="1:17" ht="114" customHeight="1" x14ac:dyDescent="0.2">
      <c r="A226" s="147">
        <v>208</v>
      </c>
      <c r="B226" s="147" t="s">
        <v>1885</v>
      </c>
      <c r="C226" s="147" t="s">
        <v>1889</v>
      </c>
      <c r="D226" s="147" t="s">
        <v>1886</v>
      </c>
      <c r="E226" s="147" t="s">
        <v>1888</v>
      </c>
      <c r="F226" s="147" t="s">
        <v>1887</v>
      </c>
      <c r="G226" s="147" t="s">
        <v>1890</v>
      </c>
      <c r="H226" s="147" t="s">
        <v>1891</v>
      </c>
      <c r="I226" s="147" t="s">
        <v>106</v>
      </c>
      <c r="J226" s="147" t="s">
        <v>1856</v>
      </c>
      <c r="K226" s="147" t="str">
        <f>VLOOKUP(E226,[4]DMHH!I$14:K$38,3,0)</f>
        <v>Hộp 1x80mL (Hộp 80 ml)</v>
      </c>
      <c r="L226" s="148">
        <v>80</v>
      </c>
      <c r="M226" s="147" t="s">
        <v>535</v>
      </c>
      <c r="N226" s="158">
        <v>8883</v>
      </c>
      <c r="O226" s="158">
        <f t="shared" si="3"/>
        <v>710640</v>
      </c>
      <c r="P226" s="142" t="s">
        <v>529</v>
      </c>
      <c r="Q226" s="147" t="s">
        <v>1673</v>
      </c>
    </row>
    <row r="227" spans="1:17" ht="114" customHeight="1" x14ac:dyDescent="0.2">
      <c r="A227" s="147">
        <v>209</v>
      </c>
      <c r="B227" s="147" t="s">
        <v>1892</v>
      </c>
      <c r="C227" s="147" t="s">
        <v>1896</v>
      </c>
      <c r="D227" s="147" t="s">
        <v>1893</v>
      </c>
      <c r="E227" s="147" t="s">
        <v>1895</v>
      </c>
      <c r="F227" s="147" t="s">
        <v>1894</v>
      </c>
      <c r="G227" s="147" t="s">
        <v>1897</v>
      </c>
      <c r="H227" s="147" t="s">
        <v>1898</v>
      </c>
      <c r="I227" s="147" t="s">
        <v>106</v>
      </c>
      <c r="J227" s="147" t="s">
        <v>1856</v>
      </c>
      <c r="K227" s="147" t="str">
        <f>VLOOKUP(E227,[4]DMHH!I$14:K$38,3,0)</f>
        <v>Hộp 5x10mL+5x10mL (Hộp 100 ml)</v>
      </c>
      <c r="L227" s="148">
        <v>800</v>
      </c>
      <c r="M227" s="147" t="s">
        <v>535</v>
      </c>
      <c r="N227" s="158">
        <v>33894</v>
      </c>
      <c r="O227" s="158">
        <f t="shared" si="3"/>
        <v>27115200</v>
      </c>
      <c r="P227" s="142" t="s">
        <v>529</v>
      </c>
      <c r="Q227" s="147" t="s">
        <v>1673</v>
      </c>
    </row>
    <row r="228" spans="1:17" ht="114" customHeight="1" x14ac:dyDescent="0.2">
      <c r="A228" s="147">
        <v>210</v>
      </c>
      <c r="B228" s="147" t="s">
        <v>1899</v>
      </c>
      <c r="C228" s="147" t="s">
        <v>1903</v>
      </c>
      <c r="D228" s="147" t="s">
        <v>1900</v>
      </c>
      <c r="E228" s="147" t="s">
        <v>1902</v>
      </c>
      <c r="F228" s="147" t="s">
        <v>1901</v>
      </c>
      <c r="G228" s="147" t="s">
        <v>1904</v>
      </c>
      <c r="H228" s="147" t="s">
        <v>1905</v>
      </c>
      <c r="I228" s="147" t="s">
        <v>106</v>
      </c>
      <c r="J228" s="147" t="s">
        <v>1856</v>
      </c>
      <c r="K228" s="147" t="str">
        <f>VLOOKUP(E228,[4]DMHH!I$14:K$38,3,0)</f>
        <v>Hộp 4x2mL+1x9mL (Hộp 17 ml)</v>
      </c>
      <c r="L228" s="148">
        <v>680</v>
      </c>
      <c r="M228" s="147" t="s">
        <v>535</v>
      </c>
      <c r="N228" s="158">
        <v>132300</v>
      </c>
      <c r="O228" s="158">
        <f t="shared" si="3"/>
        <v>89964000</v>
      </c>
      <c r="P228" s="142" t="s">
        <v>529</v>
      </c>
      <c r="Q228" s="147" t="s">
        <v>1673</v>
      </c>
    </row>
    <row r="229" spans="1:17" ht="100.5" customHeight="1" x14ac:dyDescent="0.2">
      <c r="A229" s="147">
        <v>211</v>
      </c>
      <c r="B229" s="147" t="s">
        <v>1906</v>
      </c>
      <c r="C229" s="147" t="s">
        <v>1910</v>
      </c>
      <c r="D229" s="147" t="s">
        <v>1907</v>
      </c>
      <c r="E229" s="147" t="s">
        <v>1909</v>
      </c>
      <c r="F229" s="147" t="s">
        <v>1908</v>
      </c>
      <c r="G229" s="147" t="s">
        <v>1911</v>
      </c>
      <c r="H229" s="147" t="s">
        <v>1912</v>
      </c>
      <c r="I229" s="147" t="s">
        <v>106</v>
      </c>
      <c r="J229" s="147" t="s">
        <v>1856</v>
      </c>
      <c r="K229" s="147" t="str">
        <f>VLOOKUP(E229,[4]DMHH!I$14:K$38,3,0)</f>
        <v>Hộp 5x20mL+5x20mL (Hộp 200 ml)</v>
      </c>
      <c r="L229" s="148">
        <v>2000</v>
      </c>
      <c r="M229" s="147" t="s">
        <v>535</v>
      </c>
      <c r="N229" s="158">
        <v>38388</v>
      </c>
      <c r="O229" s="158">
        <f t="shared" si="3"/>
        <v>76776000</v>
      </c>
      <c r="P229" s="142" t="s">
        <v>529</v>
      </c>
      <c r="Q229" s="147" t="s">
        <v>1673</v>
      </c>
    </row>
    <row r="230" spans="1:17" ht="114" customHeight="1" x14ac:dyDescent="0.2">
      <c r="A230" s="147">
        <v>212</v>
      </c>
      <c r="B230" s="147" t="s">
        <v>1913</v>
      </c>
      <c r="C230" s="147" t="s">
        <v>1917</v>
      </c>
      <c r="D230" s="147" t="s">
        <v>1914</v>
      </c>
      <c r="E230" s="147" t="s">
        <v>1916</v>
      </c>
      <c r="F230" s="147" t="s">
        <v>1915</v>
      </c>
      <c r="G230" s="147" t="s">
        <v>1918</v>
      </c>
      <c r="H230" s="147" t="s">
        <v>1919</v>
      </c>
      <c r="I230" s="147" t="s">
        <v>106</v>
      </c>
      <c r="J230" s="147" t="s">
        <v>1856</v>
      </c>
      <c r="K230" s="147" t="str">
        <f>VLOOKUP(E230,[4]DMHH!I$14:K$38,3,0)</f>
        <v>Hộp 10x2mL (Hộp 20 ml)</v>
      </c>
      <c r="L230" s="148">
        <v>600</v>
      </c>
      <c r="M230" s="147" t="s">
        <v>535</v>
      </c>
      <c r="N230" s="158">
        <v>485100</v>
      </c>
      <c r="O230" s="158">
        <f t="shared" si="3"/>
        <v>291060000</v>
      </c>
      <c r="P230" s="142" t="s">
        <v>529</v>
      </c>
      <c r="Q230" s="147" t="s">
        <v>1673</v>
      </c>
    </row>
    <row r="231" spans="1:17" s="152" customFormat="1" ht="29.25" customHeight="1" x14ac:dyDescent="0.2">
      <c r="A231" s="153"/>
      <c r="B231" s="153"/>
      <c r="C231" s="153"/>
      <c r="D231" s="161" t="s">
        <v>2486</v>
      </c>
      <c r="E231" s="153"/>
      <c r="F231" s="153"/>
      <c r="G231" s="153"/>
      <c r="H231" s="153"/>
      <c r="I231" s="153"/>
      <c r="J231" s="153"/>
      <c r="K231" s="153"/>
      <c r="L231" s="154"/>
      <c r="M231" s="153"/>
      <c r="N231" s="160"/>
      <c r="O231" s="160"/>
      <c r="P231" s="156"/>
      <c r="Q231" s="153"/>
    </row>
    <row r="232" spans="1:17" ht="84" customHeight="1" x14ac:dyDescent="0.2">
      <c r="A232" s="147">
        <v>213</v>
      </c>
      <c r="B232" s="147" t="s">
        <v>1920</v>
      </c>
      <c r="C232" s="147" t="s">
        <v>1924</v>
      </c>
      <c r="D232" s="147" t="s">
        <v>1921</v>
      </c>
      <c r="E232" s="147" t="s">
        <v>1923</v>
      </c>
      <c r="F232" s="147" t="s">
        <v>1922</v>
      </c>
      <c r="G232" s="147" t="s">
        <v>1925</v>
      </c>
      <c r="H232" s="147" t="s">
        <v>1925</v>
      </c>
      <c r="I232" s="147" t="s">
        <v>1926</v>
      </c>
      <c r="J232" s="147" t="s">
        <v>1927</v>
      </c>
      <c r="K232" s="147" t="str">
        <f>VLOOKUP(E232,'[1]Mẫu số 25- gói thầu số 5-HC'!I$21:K$208,3,0)</f>
        <v>25 test/kit</v>
      </c>
      <c r="L232" s="148">
        <v>50</v>
      </c>
      <c r="M232" s="147" t="s">
        <v>635</v>
      </c>
      <c r="N232" s="158">
        <v>198000</v>
      </c>
      <c r="O232" s="158">
        <f t="shared" si="3"/>
        <v>9900000</v>
      </c>
      <c r="P232" s="142" t="s">
        <v>406</v>
      </c>
      <c r="Q232" s="147" t="s">
        <v>540</v>
      </c>
    </row>
    <row r="233" spans="1:17" ht="79.5" customHeight="1" x14ac:dyDescent="0.2">
      <c r="A233" s="147">
        <v>214</v>
      </c>
      <c r="B233" s="147" t="s">
        <v>1928</v>
      </c>
      <c r="C233" s="147" t="s">
        <v>1932</v>
      </c>
      <c r="D233" s="147" t="s">
        <v>1929</v>
      </c>
      <c r="E233" s="147" t="s">
        <v>1931</v>
      </c>
      <c r="F233" s="147" t="s">
        <v>1930</v>
      </c>
      <c r="G233" s="147" t="s">
        <v>1933</v>
      </c>
      <c r="H233" s="147" t="s">
        <v>1933</v>
      </c>
      <c r="I233" s="147" t="s">
        <v>1926</v>
      </c>
      <c r="J233" s="147" t="s">
        <v>1927</v>
      </c>
      <c r="K233" s="147" t="str">
        <f>VLOOKUP(E233,'[1]Mẫu số 25- gói thầu số 5-HC'!I$21:K$208,3,0)</f>
        <v>50 test/kit</v>
      </c>
      <c r="L233" s="148">
        <v>50</v>
      </c>
      <c r="M233" s="147" t="s">
        <v>635</v>
      </c>
      <c r="N233" s="158">
        <v>112500</v>
      </c>
      <c r="O233" s="158">
        <f t="shared" si="3"/>
        <v>5625000</v>
      </c>
      <c r="P233" s="142" t="s">
        <v>406</v>
      </c>
      <c r="Q233" s="147" t="s">
        <v>540</v>
      </c>
    </row>
    <row r="234" spans="1:17" ht="29.25" customHeight="1" x14ac:dyDescent="0.2">
      <c r="A234" s="147"/>
      <c r="B234" s="147"/>
      <c r="C234" s="147"/>
      <c r="D234" s="161" t="s">
        <v>2487</v>
      </c>
      <c r="E234" s="147"/>
      <c r="F234" s="147"/>
      <c r="G234" s="147"/>
      <c r="H234" s="147"/>
      <c r="I234" s="147"/>
      <c r="J234" s="147"/>
      <c r="K234" s="147"/>
      <c r="L234" s="148"/>
      <c r="M234" s="147"/>
      <c r="N234" s="158"/>
      <c r="O234" s="158"/>
      <c r="P234" s="142"/>
      <c r="Q234" s="147"/>
    </row>
    <row r="235" spans="1:17" ht="76.5" customHeight="1" x14ac:dyDescent="0.2">
      <c r="A235" s="147">
        <v>215</v>
      </c>
      <c r="B235" s="147" t="s">
        <v>1934</v>
      </c>
      <c r="C235" s="147" t="s">
        <v>1938</v>
      </c>
      <c r="D235" s="147" t="s">
        <v>1935</v>
      </c>
      <c r="E235" s="147" t="s">
        <v>1937</v>
      </c>
      <c r="F235" s="147" t="s">
        <v>1936</v>
      </c>
      <c r="G235" s="147">
        <v>10491448</v>
      </c>
      <c r="H235" s="147" t="s">
        <v>1939</v>
      </c>
      <c r="I235" s="147" t="s">
        <v>1940</v>
      </c>
      <c r="J235" s="147" t="s">
        <v>1941</v>
      </c>
      <c r="K235" s="147" t="s">
        <v>2462</v>
      </c>
      <c r="L235" s="148">
        <v>1600</v>
      </c>
      <c r="M235" s="147" t="s">
        <v>635</v>
      </c>
      <c r="N235" s="158">
        <v>100000</v>
      </c>
      <c r="O235" s="158">
        <f t="shared" si="3"/>
        <v>160000000</v>
      </c>
      <c r="P235" s="142" t="s">
        <v>526</v>
      </c>
      <c r="Q235" s="147" t="s">
        <v>1942</v>
      </c>
    </row>
    <row r="236" spans="1:17" ht="81" customHeight="1" x14ac:dyDescent="0.2">
      <c r="A236" s="147">
        <v>216</v>
      </c>
      <c r="B236" s="147" t="s">
        <v>1943</v>
      </c>
      <c r="C236" s="147" t="s">
        <v>1947</v>
      </c>
      <c r="D236" s="147" t="s">
        <v>1944</v>
      </c>
      <c r="E236" s="147" t="s">
        <v>1946</v>
      </c>
      <c r="F236" s="147" t="s">
        <v>1945</v>
      </c>
      <c r="G236" s="147">
        <v>10329097</v>
      </c>
      <c r="H236" s="147" t="s">
        <v>1948</v>
      </c>
      <c r="I236" s="147" t="s">
        <v>1940</v>
      </c>
      <c r="J236" s="147" t="s">
        <v>1941</v>
      </c>
      <c r="K236" s="147" t="s">
        <v>2463</v>
      </c>
      <c r="L236" s="148">
        <v>16</v>
      </c>
      <c r="M236" s="147" t="s">
        <v>243</v>
      </c>
      <c r="N236" s="158">
        <v>2406250</v>
      </c>
      <c r="O236" s="158">
        <f t="shared" si="3"/>
        <v>38500000</v>
      </c>
      <c r="P236" s="142" t="s">
        <v>526</v>
      </c>
      <c r="Q236" s="147" t="s">
        <v>1942</v>
      </c>
    </row>
    <row r="237" spans="1:17" ht="22.5" customHeight="1" x14ac:dyDescent="0.2">
      <c r="A237" s="147"/>
      <c r="B237" s="147"/>
      <c r="C237" s="147"/>
      <c r="D237" s="161" t="s">
        <v>2488</v>
      </c>
      <c r="E237" s="147"/>
      <c r="F237" s="147"/>
      <c r="G237" s="147"/>
      <c r="H237" s="147"/>
      <c r="I237" s="147"/>
      <c r="J237" s="147"/>
      <c r="K237" s="147"/>
      <c r="L237" s="148"/>
      <c r="M237" s="147"/>
      <c r="N237" s="158"/>
      <c r="O237" s="158"/>
      <c r="P237" s="142"/>
      <c r="Q237" s="147"/>
    </row>
    <row r="238" spans="1:17" ht="109.5" customHeight="1" x14ac:dyDescent="0.2">
      <c r="A238" s="147">
        <v>217</v>
      </c>
      <c r="B238" s="147" t="s">
        <v>1949</v>
      </c>
      <c r="C238" s="147" t="s">
        <v>1954</v>
      </c>
      <c r="D238" s="147" t="s">
        <v>1950</v>
      </c>
      <c r="E238" s="147" t="s">
        <v>1953</v>
      </c>
      <c r="F238" s="147" t="s">
        <v>1951</v>
      </c>
      <c r="G238" s="147" t="s">
        <v>1955</v>
      </c>
      <c r="H238" s="147" t="s">
        <v>1956</v>
      </c>
      <c r="I238" s="147" t="s">
        <v>193</v>
      </c>
      <c r="J238" s="147" t="s">
        <v>1957</v>
      </c>
      <c r="K238" s="147" t="str">
        <f>VLOOKUP(E238,'[2]mẫu 25'!I$13:K$83,3,0)</f>
        <v>Hộp 150 que</v>
      </c>
      <c r="L238" s="148">
        <v>10000</v>
      </c>
      <c r="M238" s="147" t="s">
        <v>1952</v>
      </c>
      <c r="N238" s="158">
        <v>5334</v>
      </c>
      <c r="O238" s="158">
        <f t="shared" si="3"/>
        <v>53340000</v>
      </c>
      <c r="P238" s="142" t="s">
        <v>530</v>
      </c>
      <c r="Q238" s="147" t="s">
        <v>1237</v>
      </c>
    </row>
    <row r="239" spans="1:17" ht="26.25" customHeight="1" x14ac:dyDescent="0.2">
      <c r="A239" s="147"/>
      <c r="B239" s="147"/>
      <c r="C239" s="147"/>
      <c r="D239" s="161" t="s">
        <v>2489</v>
      </c>
      <c r="E239" s="147"/>
      <c r="F239" s="147"/>
      <c r="G239" s="147"/>
      <c r="H239" s="147"/>
      <c r="I239" s="147"/>
      <c r="J239" s="147"/>
      <c r="K239" s="147"/>
      <c r="L239" s="148"/>
      <c r="M239" s="147"/>
      <c r="N239" s="151"/>
      <c r="O239" s="158"/>
      <c r="P239" s="142"/>
      <c r="Q239" s="147"/>
    </row>
    <row r="240" spans="1:17" ht="80.25" customHeight="1" x14ac:dyDescent="0.2">
      <c r="A240" s="147">
        <v>218</v>
      </c>
      <c r="B240" s="147" t="s">
        <v>1958</v>
      </c>
      <c r="C240" s="147" t="s">
        <v>1961</v>
      </c>
      <c r="D240" s="147" t="s">
        <v>1959</v>
      </c>
      <c r="E240" s="166" t="s">
        <v>2464</v>
      </c>
      <c r="F240" s="147" t="s">
        <v>1960</v>
      </c>
      <c r="G240" s="147" t="s">
        <v>1962</v>
      </c>
      <c r="H240" s="147" t="s">
        <v>1963</v>
      </c>
      <c r="I240" s="147" t="s">
        <v>1964</v>
      </c>
      <c r="J240" s="147" t="s">
        <v>1965</v>
      </c>
      <c r="K240" s="147" t="str">
        <f>VLOOKUP(E240,'[5]Phụ lục I HCXN theo máy'!H$7:J$15,3,0)</f>
        <v>3 ml/ Lọ</v>
      </c>
      <c r="L240" s="148">
        <v>12</v>
      </c>
      <c r="M240" s="147" t="s">
        <v>535</v>
      </c>
      <c r="N240" s="158">
        <v>1127000</v>
      </c>
      <c r="O240" s="158">
        <f t="shared" si="3"/>
        <v>13524000</v>
      </c>
      <c r="P240" s="167" t="s">
        <v>527</v>
      </c>
      <c r="Q240" s="147" t="s">
        <v>1966</v>
      </c>
    </row>
    <row r="241" spans="1:17" ht="80.25" customHeight="1" x14ac:dyDescent="0.2">
      <c r="A241" s="147">
        <v>219</v>
      </c>
      <c r="B241" s="147" t="s">
        <v>1967</v>
      </c>
      <c r="C241" s="147" t="s">
        <v>1970</v>
      </c>
      <c r="D241" s="147" t="s">
        <v>1968</v>
      </c>
      <c r="E241" s="168" t="s">
        <v>2465</v>
      </c>
      <c r="F241" s="147" t="s">
        <v>1969</v>
      </c>
      <c r="G241" s="147" t="s">
        <v>1971</v>
      </c>
      <c r="H241" s="147" t="s">
        <v>1972</v>
      </c>
      <c r="I241" s="147" t="s">
        <v>1973</v>
      </c>
      <c r="J241" s="147" t="s">
        <v>1965</v>
      </c>
      <c r="K241" s="147" t="str">
        <f>VLOOKUP(E241,'[5]Phụ lục I HCXN theo máy'!H$7:J$15,3,0)</f>
        <v>3 ml/ Lọ</v>
      </c>
      <c r="L241" s="148">
        <v>12</v>
      </c>
      <c r="M241" s="147" t="s">
        <v>535</v>
      </c>
      <c r="N241" s="158">
        <v>1127000</v>
      </c>
      <c r="O241" s="158">
        <f t="shared" si="3"/>
        <v>13524000</v>
      </c>
      <c r="P241" s="167" t="s">
        <v>527</v>
      </c>
      <c r="Q241" s="147" t="s">
        <v>1966</v>
      </c>
    </row>
    <row r="242" spans="1:17" ht="80.25" customHeight="1" x14ac:dyDescent="0.2">
      <c r="A242" s="147">
        <v>220</v>
      </c>
      <c r="B242" s="147" t="s">
        <v>1974</v>
      </c>
      <c r="C242" s="147" t="s">
        <v>1977</v>
      </c>
      <c r="D242" s="147" t="s">
        <v>1975</v>
      </c>
      <c r="E242" s="168" t="s">
        <v>2466</v>
      </c>
      <c r="F242" s="147" t="s">
        <v>1976</v>
      </c>
      <c r="G242" s="147" t="s">
        <v>1978</v>
      </c>
      <c r="H242" s="147" t="s">
        <v>1979</v>
      </c>
      <c r="I242" s="147" t="s">
        <v>1973</v>
      </c>
      <c r="J242" s="147" t="s">
        <v>1965</v>
      </c>
      <c r="K242" s="147" t="str">
        <f>VLOOKUP(E242,'[5]Phụ lục I HCXN theo máy'!H$7:J$15,3,0)</f>
        <v>3 ml/ Lọ</v>
      </c>
      <c r="L242" s="148">
        <v>12</v>
      </c>
      <c r="M242" s="147" t="s">
        <v>535</v>
      </c>
      <c r="N242" s="158">
        <v>1127000</v>
      </c>
      <c r="O242" s="158">
        <f t="shared" si="3"/>
        <v>13524000</v>
      </c>
      <c r="P242" s="167" t="s">
        <v>527</v>
      </c>
      <c r="Q242" s="147" t="s">
        <v>1966</v>
      </c>
    </row>
    <row r="243" spans="1:17" ht="134.25" customHeight="1" x14ac:dyDescent="0.2">
      <c r="A243" s="147">
        <v>221</v>
      </c>
      <c r="B243" s="147" t="s">
        <v>1980</v>
      </c>
      <c r="C243" s="147" t="s">
        <v>1983</v>
      </c>
      <c r="D243" s="147" t="s">
        <v>1981</v>
      </c>
      <c r="E243" s="168" t="s">
        <v>2467</v>
      </c>
      <c r="F243" s="147" t="s">
        <v>1982</v>
      </c>
      <c r="G243" s="147" t="s">
        <v>1984</v>
      </c>
      <c r="H243" s="147" t="s">
        <v>1985</v>
      </c>
      <c r="I243" s="147" t="s">
        <v>1986</v>
      </c>
      <c r="J243" s="147" t="s">
        <v>1965</v>
      </c>
      <c r="K243" s="147" t="str">
        <f>VLOOKUP(E243,'[5]Phụ lục I HCXN theo máy'!H$7:J$15,3,0)</f>
        <v>5.000 ml/ Lọ</v>
      </c>
      <c r="L243" s="148">
        <v>30000</v>
      </c>
      <c r="M243" s="147" t="s">
        <v>535</v>
      </c>
      <c r="N243" s="158">
        <v>2170</v>
      </c>
      <c r="O243" s="158">
        <f t="shared" si="3"/>
        <v>65100000</v>
      </c>
      <c r="P243" s="167" t="s">
        <v>527</v>
      </c>
      <c r="Q243" s="147" t="s">
        <v>1966</v>
      </c>
    </row>
    <row r="244" spans="1:17" ht="117" customHeight="1" x14ac:dyDescent="0.2">
      <c r="A244" s="147">
        <v>222</v>
      </c>
      <c r="B244" s="147" t="s">
        <v>1987</v>
      </c>
      <c r="C244" s="147" t="s">
        <v>1990</v>
      </c>
      <c r="D244" s="147" t="s">
        <v>1988</v>
      </c>
      <c r="E244" s="168" t="s">
        <v>2468</v>
      </c>
      <c r="F244" s="147" t="s">
        <v>1989</v>
      </c>
      <c r="G244" s="147" t="s">
        <v>1991</v>
      </c>
      <c r="H244" s="147" t="s">
        <v>1992</v>
      </c>
      <c r="I244" s="147" t="s">
        <v>1986</v>
      </c>
      <c r="J244" s="147" t="s">
        <v>1965</v>
      </c>
      <c r="K244" s="147" t="str">
        <f>VLOOKUP(E244,'[5]Phụ lục I HCXN theo máy'!H$7:J$15,3,0)</f>
        <v>5.000 ml/ Lọ</v>
      </c>
      <c r="L244" s="148">
        <v>20000</v>
      </c>
      <c r="M244" s="147" t="s">
        <v>535</v>
      </c>
      <c r="N244" s="158">
        <v>717</v>
      </c>
      <c r="O244" s="158">
        <f t="shared" si="3"/>
        <v>14340000</v>
      </c>
      <c r="P244" s="167" t="s">
        <v>527</v>
      </c>
      <c r="Q244" s="147" t="s">
        <v>1966</v>
      </c>
    </row>
    <row r="245" spans="1:17" ht="156" customHeight="1" x14ac:dyDescent="0.2">
      <c r="A245" s="147">
        <v>223</v>
      </c>
      <c r="B245" s="147" t="s">
        <v>1993</v>
      </c>
      <c r="C245" s="147" t="s">
        <v>1996</v>
      </c>
      <c r="D245" s="147" t="s">
        <v>1994</v>
      </c>
      <c r="E245" s="168" t="s">
        <v>2469</v>
      </c>
      <c r="F245" s="147" t="s">
        <v>1995</v>
      </c>
      <c r="G245" s="147" t="s">
        <v>1997</v>
      </c>
      <c r="H245" s="147" t="s">
        <v>1998</v>
      </c>
      <c r="I245" s="147" t="s">
        <v>1986</v>
      </c>
      <c r="J245" s="147" t="s">
        <v>1965</v>
      </c>
      <c r="K245" s="147" t="str">
        <f>VLOOKUP(E245,'[5]Phụ lục I HCXN theo máy'!H$7:J$15,3,0)</f>
        <v>20.000 ml/ Lọ</v>
      </c>
      <c r="L245" s="148">
        <v>300000</v>
      </c>
      <c r="M245" s="147" t="s">
        <v>535</v>
      </c>
      <c r="N245" s="158">
        <v>152</v>
      </c>
      <c r="O245" s="158">
        <f t="shared" si="3"/>
        <v>45600000</v>
      </c>
      <c r="P245" s="167" t="s">
        <v>527</v>
      </c>
      <c r="Q245" s="147" t="s">
        <v>1966</v>
      </c>
    </row>
    <row r="246" spans="1:17" ht="89.25" customHeight="1" x14ac:dyDescent="0.2">
      <c r="A246" s="147">
        <v>224</v>
      </c>
      <c r="B246" s="147" t="s">
        <v>1999</v>
      </c>
      <c r="C246" s="147" t="s">
        <v>2002</v>
      </c>
      <c r="D246" s="147" t="s">
        <v>2000</v>
      </c>
      <c r="E246" s="168" t="s">
        <v>2470</v>
      </c>
      <c r="F246" s="147" t="s">
        <v>2001</v>
      </c>
      <c r="G246" s="147" t="s">
        <v>2003</v>
      </c>
      <c r="H246" s="147" t="s">
        <v>2004</v>
      </c>
      <c r="I246" s="147" t="s">
        <v>1986</v>
      </c>
      <c r="J246" s="147" t="s">
        <v>1965</v>
      </c>
      <c r="K246" s="147" t="str">
        <f>VLOOKUP(E246,'[5]Phụ lục I HCXN theo máy'!H$7:J$15,3,0)</f>
        <v>3x500ml/ Lọ</v>
      </c>
      <c r="L246" s="148">
        <v>1500</v>
      </c>
      <c r="M246" s="147" t="s">
        <v>535</v>
      </c>
      <c r="N246" s="158">
        <v>3800</v>
      </c>
      <c r="O246" s="158">
        <f t="shared" si="3"/>
        <v>5700000</v>
      </c>
      <c r="P246" s="167" t="s">
        <v>527</v>
      </c>
      <c r="Q246" s="147" t="s">
        <v>1966</v>
      </c>
    </row>
    <row r="247" spans="1:17" ht="126" customHeight="1" x14ac:dyDescent="0.2">
      <c r="A247" s="147">
        <v>225</v>
      </c>
      <c r="B247" s="147" t="s">
        <v>2005</v>
      </c>
      <c r="C247" s="147" t="s">
        <v>2008</v>
      </c>
      <c r="D247" s="147" t="s">
        <v>2006</v>
      </c>
      <c r="E247" s="168" t="s">
        <v>2471</v>
      </c>
      <c r="F247" s="147" t="s">
        <v>2007</v>
      </c>
      <c r="G247" s="147" t="s">
        <v>2009</v>
      </c>
      <c r="H247" s="147" t="s">
        <v>2010</v>
      </c>
      <c r="I247" s="147" t="s">
        <v>2011</v>
      </c>
      <c r="J247" s="147" t="s">
        <v>1965</v>
      </c>
      <c r="K247" s="147" t="str">
        <f>VLOOKUP(E247,'[5]Phụ lục I HCXN theo máy'!H$7:J$15,3,0)</f>
        <v>2 x 42mL</v>
      </c>
      <c r="L247" s="148">
        <v>84</v>
      </c>
      <c r="M247" s="147" t="s">
        <v>535</v>
      </c>
      <c r="N247" s="158">
        <v>491224</v>
      </c>
      <c r="O247" s="158">
        <f t="shared" si="3"/>
        <v>41262816</v>
      </c>
      <c r="P247" s="167" t="s">
        <v>527</v>
      </c>
      <c r="Q247" s="147" t="s">
        <v>1966</v>
      </c>
    </row>
    <row r="248" spans="1:17" ht="125.25" customHeight="1" x14ac:dyDescent="0.2">
      <c r="A248" s="147">
        <v>226</v>
      </c>
      <c r="B248" s="147" t="s">
        <v>2012</v>
      </c>
      <c r="C248" s="147" t="s">
        <v>2015</v>
      </c>
      <c r="D248" s="147" t="s">
        <v>2013</v>
      </c>
      <c r="E248" s="168" t="s">
        <v>2472</v>
      </c>
      <c r="F248" s="147" t="s">
        <v>2014</v>
      </c>
      <c r="G248" s="147" t="s">
        <v>2016</v>
      </c>
      <c r="H248" s="147" t="s">
        <v>2017</v>
      </c>
      <c r="I248" s="147" t="s">
        <v>2011</v>
      </c>
      <c r="J248" s="147" t="s">
        <v>1965</v>
      </c>
      <c r="K248" s="147" t="str">
        <f>VLOOKUP(E248,'[5]Phụ lục I HCXN theo máy'!H$7:J$15,3,0)</f>
        <v>2 x 82mL</v>
      </c>
      <c r="L248" s="148">
        <v>126</v>
      </c>
      <c r="M248" s="147" t="s">
        <v>535</v>
      </c>
      <c r="N248" s="158">
        <v>57561</v>
      </c>
      <c r="O248" s="158">
        <f t="shared" si="3"/>
        <v>7252686</v>
      </c>
      <c r="P248" s="167" t="s">
        <v>527</v>
      </c>
      <c r="Q248" s="147" t="s">
        <v>1966</v>
      </c>
    </row>
    <row r="249" spans="1:17" s="152" customFormat="1" ht="29.25" customHeight="1" x14ac:dyDescent="0.2">
      <c r="A249" s="153"/>
      <c r="B249" s="153"/>
      <c r="C249" s="153"/>
      <c r="D249" s="161" t="s">
        <v>2490</v>
      </c>
      <c r="E249" s="157"/>
      <c r="F249" s="153"/>
      <c r="G249" s="153"/>
      <c r="H249" s="153"/>
      <c r="I249" s="153"/>
      <c r="J249" s="153"/>
      <c r="K249" s="153"/>
      <c r="L249" s="154"/>
      <c r="M249" s="153"/>
      <c r="N249" s="155"/>
      <c r="O249" s="160"/>
      <c r="P249" s="156"/>
      <c r="Q249" s="153"/>
    </row>
    <row r="250" spans="1:17" ht="99.75" customHeight="1" x14ac:dyDescent="0.2">
      <c r="A250" s="147">
        <v>227</v>
      </c>
      <c r="B250" s="147" t="s">
        <v>2018</v>
      </c>
      <c r="C250" s="147" t="s">
        <v>2022</v>
      </c>
      <c r="D250" s="147" t="s">
        <v>2019</v>
      </c>
      <c r="E250" s="147" t="s">
        <v>2021</v>
      </c>
      <c r="F250" s="147" t="s">
        <v>2020</v>
      </c>
      <c r="G250" s="147" t="s">
        <v>2023</v>
      </c>
      <c r="H250" s="147" t="s">
        <v>2023</v>
      </c>
      <c r="I250" s="147" t="s">
        <v>2024</v>
      </c>
      <c r="J250" s="147" t="s">
        <v>2025</v>
      </c>
      <c r="K250" s="147" t="str">
        <f>VLOOKUP(E250,[6]Sheet2!I$10:K$45,3,0)</f>
        <v xml:space="preserve">hộp/96 test </v>
      </c>
      <c r="L250" s="148">
        <v>96</v>
      </c>
      <c r="M250" s="147" t="s">
        <v>635</v>
      </c>
      <c r="N250" s="158">
        <v>36450</v>
      </c>
      <c r="O250" s="158">
        <f t="shared" si="3"/>
        <v>3499200</v>
      </c>
      <c r="P250" s="142" t="s">
        <v>524</v>
      </c>
      <c r="Q250" s="147" t="s">
        <v>2026</v>
      </c>
    </row>
    <row r="251" spans="1:17" ht="99.75" customHeight="1" x14ac:dyDescent="0.2">
      <c r="A251" s="147">
        <v>228</v>
      </c>
      <c r="B251" s="147" t="s">
        <v>2027</v>
      </c>
      <c r="C251" s="147" t="s">
        <v>2031</v>
      </c>
      <c r="D251" s="147" t="s">
        <v>2028</v>
      </c>
      <c r="E251" s="147" t="s">
        <v>2030</v>
      </c>
      <c r="F251" s="147" t="s">
        <v>2029</v>
      </c>
      <c r="G251" s="147" t="s">
        <v>2032</v>
      </c>
      <c r="H251" s="147" t="s">
        <v>2032</v>
      </c>
      <c r="I251" s="147" t="s">
        <v>2024</v>
      </c>
      <c r="J251" s="147" t="s">
        <v>2025</v>
      </c>
      <c r="K251" s="147" t="str">
        <f>VLOOKUP(E251,[6]Sheet2!I$10:K$45,3,0)</f>
        <v xml:space="preserve">hộp/96 test </v>
      </c>
      <c r="L251" s="148">
        <v>96</v>
      </c>
      <c r="M251" s="147" t="s">
        <v>1583</v>
      </c>
      <c r="N251" s="158">
        <v>36450</v>
      </c>
      <c r="O251" s="158">
        <f t="shared" si="3"/>
        <v>3499200</v>
      </c>
      <c r="P251" s="142" t="s">
        <v>524</v>
      </c>
      <c r="Q251" s="147" t="s">
        <v>2026</v>
      </c>
    </row>
    <row r="252" spans="1:17" ht="99.75" customHeight="1" x14ac:dyDescent="0.2">
      <c r="A252" s="147">
        <v>229</v>
      </c>
      <c r="B252" s="147" t="s">
        <v>2033</v>
      </c>
      <c r="C252" s="147" t="s">
        <v>2037</v>
      </c>
      <c r="D252" s="147" t="s">
        <v>2034</v>
      </c>
      <c r="E252" s="147" t="s">
        <v>2036</v>
      </c>
      <c r="F252" s="147" t="s">
        <v>2035</v>
      </c>
      <c r="G252" s="147" t="s">
        <v>2038</v>
      </c>
      <c r="H252" s="147" t="s">
        <v>2038</v>
      </c>
      <c r="I252" s="147" t="s">
        <v>2024</v>
      </c>
      <c r="J252" s="147" t="s">
        <v>2025</v>
      </c>
      <c r="K252" s="147" t="str">
        <f>VLOOKUP(E252,[6]Sheet2!I$10:K$45,3,0)</f>
        <v xml:space="preserve">hộp/96 test </v>
      </c>
      <c r="L252" s="148">
        <v>480</v>
      </c>
      <c r="M252" s="147" t="s">
        <v>635</v>
      </c>
      <c r="N252" s="158">
        <v>36450</v>
      </c>
      <c r="O252" s="158">
        <f t="shared" si="3"/>
        <v>17496000</v>
      </c>
      <c r="P252" s="142" t="s">
        <v>524</v>
      </c>
      <c r="Q252" s="147" t="s">
        <v>2026</v>
      </c>
    </row>
    <row r="253" spans="1:17" ht="99.75" customHeight="1" x14ac:dyDescent="0.2">
      <c r="A253" s="147">
        <v>230</v>
      </c>
      <c r="B253" s="147" t="s">
        <v>2039</v>
      </c>
      <c r="C253" s="147" t="s">
        <v>2043</v>
      </c>
      <c r="D253" s="147" t="s">
        <v>2040</v>
      </c>
      <c r="E253" s="147" t="s">
        <v>2042</v>
      </c>
      <c r="F253" s="147" t="s">
        <v>2041</v>
      </c>
      <c r="G253" s="147" t="s">
        <v>2044</v>
      </c>
      <c r="H253" s="147" t="s">
        <v>2044</v>
      </c>
      <c r="I253" s="147" t="s">
        <v>2024</v>
      </c>
      <c r="J253" s="147" t="s">
        <v>2025</v>
      </c>
      <c r="K253" s="147" t="str">
        <f>VLOOKUP(E253,[6]Sheet2!I$10:K$45,3,0)</f>
        <v xml:space="preserve">hộp/96 test </v>
      </c>
      <c r="L253" s="148">
        <v>96</v>
      </c>
      <c r="M253" s="147" t="s">
        <v>635</v>
      </c>
      <c r="N253" s="158">
        <v>36450</v>
      </c>
      <c r="O253" s="158">
        <f t="shared" si="3"/>
        <v>3499200</v>
      </c>
      <c r="P253" s="142" t="s">
        <v>524</v>
      </c>
      <c r="Q253" s="147" t="s">
        <v>2026</v>
      </c>
    </row>
    <row r="254" spans="1:17" ht="30" customHeight="1" x14ac:dyDescent="0.2">
      <c r="A254" s="147"/>
      <c r="B254" s="147"/>
      <c r="C254" s="147"/>
      <c r="D254" s="161" t="s">
        <v>2491</v>
      </c>
      <c r="E254" s="147"/>
      <c r="F254" s="147"/>
      <c r="G254" s="147"/>
      <c r="H254" s="147"/>
      <c r="I254" s="147"/>
      <c r="J254" s="147"/>
      <c r="K254" s="147"/>
      <c r="L254" s="148"/>
      <c r="M254" s="147"/>
      <c r="N254" s="151"/>
      <c r="O254" s="158"/>
      <c r="P254" s="142"/>
      <c r="Q254" s="147"/>
    </row>
    <row r="255" spans="1:17" ht="90.75" customHeight="1" x14ac:dyDescent="0.2">
      <c r="A255" s="147">
        <v>231</v>
      </c>
      <c r="B255" s="147" t="s">
        <v>2045</v>
      </c>
      <c r="C255" s="147" t="s">
        <v>2049</v>
      </c>
      <c r="D255" s="147" t="s">
        <v>2046</v>
      </c>
      <c r="E255" s="147" t="s">
        <v>2048</v>
      </c>
      <c r="F255" s="147" t="s">
        <v>2047</v>
      </c>
      <c r="G255" s="147">
        <v>100813108</v>
      </c>
      <c r="H255" s="147">
        <v>100813108</v>
      </c>
      <c r="I255" s="147" t="s">
        <v>2050</v>
      </c>
      <c r="J255" s="147" t="s">
        <v>2051</v>
      </c>
      <c r="K255" s="147" t="str">
        <f>VLOOKUP(E255,'[1]Mẫu số 25- gói thầu số 5-HC'!I$21:K$208,3,0)</f>
        <v>50 test/hộp</v>
      </c>
      <c r="L255" s="148">
        <v>12000</v>
      </c>
      <c r="M255" s="147" t="s">
        <v>635</v>
      </c>
      <c r="N255" s="158">
        <v>9800</v>
      </c>
      <c r="O255" s="158">
        <f t="shared" si="3"/>
        <v>117600000</v>
      </c>
      <c r="P255" s="142" t="s">
        <v>406</v>
      </c>
      <c r="Q255" s="147" t="s">
        <v>540</v>
      </c>
    </row>
    <row r="256" spans="1:17" ht="24.75" customHeight="1" x14ac:dyDescent="0.2">
      <c r="A256" s="147"/>
      <c r="B256" s="147"/>
      <c r="C256" s="147"/>
      <c r="D256" s="161" t="s">
        <v>2492</v>
      </c>
      <c r="E256" s="147"/>
      <c r="F256" s="147"/>
      <c r="G256" s="147"/>
      <c r="H256" s="147"/>
      <c r="I256" s="147"/>
      <c r="J256" s="147"/>
      <c r="K256" s="147"/>
      <c r="L256" s="148"/>
      <c r="M256" s="147"/>
      <c r="N256" s="158"/>
      <c r="O256" s="158"/>
      <c r="P256" s="142"/>
      <c r="Q256" s="147"/>
    </row>
    <row r="257" spans="1:17" ht="97.5" customHeight="1" x14ac:dyDescent="0.2">
      <c r="A257" s="147">
        <v>232</v>
      </c>
      <c r="B257" s="147" t="s">
        <v>2052</v>
      </c>
      <c r="C257" s="147" t="s">
        <v>2056</v>
      </c>
      <c r="D257" s="147" t="s">
        <v>2053</v>
      </c>
      <c r="E257" s="147" t="s">
        <v>2055</v>
      </c>
      <c r="F257" s="147" t="s">
        <v>2054</v>
      </c>
      <c r="G257" s="147" t="s">
        <v>2057</v>
      </c>
      <c r="H257" s="147" t="s">
        <v>2055</v>
      </c>
      <c r="I257" s="147" t="s">
        <v>2058</v>
      </c>
      <c r="J257" s="147" t="s">
        <v>2059</v>
      </c>
      <c r="K257" s="147" t="s">
        <v>2473</v>
      </c>
      <c r="L257" s="148">
        <v>12000</v>
      </c>
      <c r="M257" s="147" t="s">
        <v>635</v>
      </c>
      <c r="N257" s="158">
        <v>16800</v>
      </c>
      <c r="O257" s="158">
        <f t="shared" si="3"/>
        <v>201600000</v>
      </c>
      <c r="P257" s="142" t="s">
        <v>528</v>
      </c>
      <c r="Q257" s="147" t="s">
        <v>2060</v>
      </c>
    </row>
    <row r="258" spans="1:17" ht="90.75" customHeight="1" x14ac:dyDescent="0.2">
      <c r="A258" s="147">
        <v>233</v>
      </c>
      <c r="B258" s="147" t="s">
        <v>2061</v>
      </c>
      <c r="C258" s="147" t="s">
        <v>2065</v>
      </c>
      <c r="D258" s="147" t="s">
        <v>2062</v>
      </c>
      <c r="E258" s="147" t="s">
        <v>2064</v>
      </c>
      <c r="F258" s="147" t="s">
        <v>2063</v>
      </c>
      <c r="G258" s="147" t="s">
        <v>2066</v>
      </c>
      <c r="H258" s="147" t="s">
        <v>2064</v>
      </c>
      <c r="I258" s="147" t="s">
        <v>62</v>
      </c>
      <c r="J258" s="147" t="s">
        <v>2067</v>
      </c>
      <c r="K258" s="147" t="s">
        <v>2474</v>
      </c>
      <c r="L258" s="148">
        <v>2400</v>
      </c>
      <c r="M258" s="147" t="s">
        <v>1666</v>
      </c>
      <c r="N258" s="158">
        <v>75600</v>
      </c>
      <c r="O258" s="158">
        <f t="shared" si="3"/>
        <v>181440000</v>
      </c>
      <c r="P258" s="142" t="s">
        <v>528</v>
      </c>
      <c r="Q258" s="147" t="s">
        <v>2060</v>
      </c>
    </row>
    <row r="259" spans="1:17" ht="84.75" customHeight="1" x14ac:dyDescent="0.2">
      <c r="A259" s="147">
        <v>234</v>
      </c>
      <c r="B259" s="147" t="s">
        <v>2068</v>
      </c>
      <c r="C259" s="147" t="s">
        <v>2072</v>
      </c>
      <c r="D259" s="147" t="s">
        <v>2069</v>
      </c>
      <c r="E259" s="147" t="s">
        <v>2071</v>
      </c>
      <c r="F259" s="147" t="s">
        <v>2070</v>
      </c>
      <c r="G259" s="147" t="s">
        <v>2073</v>
      </c>
      <c r="H259" s="147" t="s">
        <v>2071</v>
      </c>
      <c r="I259" s="147" t="s">
        <v>62</v>
      </c>
      <c r="J259" s="147" t="s">
        <v>2067</v>
      </c>
      <c r="K259" s="147" t="s">
        <v>2474</v>
      </c>
      <c r="L259" s="148">
        <v>2400</v>
      </c>
      <c r="M259" s="147" t="s">
        <v>1666</v>
      </c>
      <c r="N259" s="158">
        <v>84000</v>
      </c>
      <c r="O259" s="158">
        <f t="shared" si="3"/>
        <v>201600000</v>
      </c>
      <c r="P259" s="142" t="s">
        <v>528</v>
      </c>
      <c r="Q259" s="147" t="s">
        <v>2060</v>
      </c>
    </row>
    <row r="260" spans="1:17" ht="88.5" customHeight="1" x14ac:dyDescent="0.2">
      <c r="A260" s="147">
        <v>235</v>
      </c>
      <c r="B260" s="147" t="s">
        <v>2074</v>
      </c>
      <c r="C260" s="147" t="s">
        <v>2079</v>
      </c>
      <c r="D260" s="147" t="s">
        <v>2075</v>
      </c>
      <c r="E260" s="147" t="s">
        <v>2078</v>
      </c>
      <c r="F260" s="147" t="s">
        <v>2076</v>
      </c>
      <c r="G260" s="147" t="s">
        <v>2080</v>
      </c>
      <c r="H260" s="147" t="s">
        <v>2078</v>
      </c>
      <c r="I260" s="147" t="s">
        <v>62</v>
      </c>
      <c r="J260" s="147" t="s">
        <v>2067</v>
      </c>
      <c r="K260" s="147" t="s">
        <v>2475</v>
      </c>
      <c r="L260" s="148">
        <v>20000</v>
      </c>
      <c r="M260" s="147" t="s">
        <v>2077</v>
      </c>
      <c r="N260" s="158">
        <v>4620</v>
      </c>
      <c r="O260" s="158">
        <f t="shared" si="3"/>
        <v>92400000</v>
      </c>
      <c r="P260" s="142" t="s">
        <v>528</v>
      </c>
      <c r="Q260" s="147" t="s">
        <v>2060</v>
      </c>
    </row>
    <row r="261" spans="1:17" ht="26.25" customHeight="1" x14ac:dyDescent="0.2">
      <c r="A261" s="147"/>
      <c r="B261" s="147"/>
      <c r="C261" s="147"/>
      <c r="D261" s="161" t="s">
        <v>2493</v>
      </c>
      <c r="E261" s="147"/>
      <c r="F261" s="147"/>
      <c r="G261" s="147"/>
      <c r="H261" s="147"/>
      <c r="I261" s="147"/>
      <c r="J261" s="147"/>
      <c r="K261" s="147"/>
      <c r="L261" s="148"/>
      <c r="M261" s="147"/>
      <c r="N261" s="151"/>
      <c r="O261" s="158"/>
      <c r="P261" s="142"/>
      <c r="Q261" s="147"/>
    </row>
    <row r="262" spans="1:17" ht="95.25" customHeight="1" x14ac:dyDescent="0.2">
      <c r="A262" s="147">
        <v>236</v>
      </c>
      <c r="B262" s="147" t="s">
        <v>2081</v>
      </c>
      <c r="C262" s="147" t="s">
        <v>2086</v>
      </c>
      <c r="D262" s="147" t="s">
        <v>2082</v>
      </c>
      <c r="E262" s="147" t="s">
        <v>2085</v>
      </c>
      <c r="F262" s="147" t="s">
        <v>2083</v>
      </c>
      <c r="G262" s="147"/>
      <c r="H262" s="147"/>
      <c r="I262" s="147" t="s">
        <v>2087</v>
      </c>
      <c r="J262" s="147" t="s">
        <v>2088</v>
      </c>
      <c r="K262" s="147" t="str">
        <f>VLOOKUP(E262,[6]Sheet2!I$10:K$45,3,0)</f>
        <v>Hộp/5 x 50 test</v>
      </c>
      <c r="L262" s="148">
        <v>500</v>
      </c>
      <c r="M262" s="147" t="s">
        <v>2084</v>
      </c>
      <c r="N262" s="158">
        <v>1350</v>
      </c>
      <c r="O262" s="158">
        <f t="shared" si="3"/>
        <v>675000</v>
      </c>
      <c r="P262" s="142" t="s">
        <v>524</v>
      </c>
      <c r="Q262" s="147" t="s">
        <v>2026</v>
      </c>
    </row>
    <row r="263" spans="1:17" ht="95.25" customHeight="1" x14ac:dyDescent="0.2">
      <c r="A263" s="147">
        <v>237</v>
      </c>
      <c r="B263" s="147" t="s">
        <v>2089</v>
      </c>
      <c r="C263" s="147" t="s">
        <v>2093</v>
      </c>
      <c r="D263" s="147" t="s">
        <v>2090</v>
      </c>
      <c r="E263" s="147" t="s">
        <v>2092</v>
      </c>
      <c r="F263" s="147" t="s">
        <v>2091</v>
      </c>
      <c r="G263" s="147"/>
      <c r="H263" s="147"/>
      <c r="I263" s="147" t="s">
        <v>2087</v>
      </c>
      <c r="J263" s="147" t="s">
        <v>2088</v>
      </c>
      <c r="K263" s="147" t="str">
        <f>VLOOKUP(E263,[6]Sheet2!I$10:K$45,3,0)</f>
        <v>Hộp/5 x 50 test</v>
      </c>
      <c r="L263" s="148">
        <v>500</v>
      </c>
      <c r="M263" s="147" t="s">
        <v>2084</v>
      </c>
      <c r="N263" s="158">
        <v>1350</v>
      </c>
      <c r="O263" s="158">
        <f t="shared" si="3"/>
        <v>675000</v>
      </c>
      <c r="P263" s="142" t="s">
        <v>524</v>
      </c>
      <c r="Q263" s="147" t="s">
        <v>2026</v>
      </c>
    </row>
    <row r="264" spans="1:17" ht="95.25" customHeight="1" x14ac:dyDescent="0.2">
      <c r="A264" s="147">
        <v>238</v>
      </c>
      <c r="B264" s="147" t="s">
        <v>2094</v>
      </c>
      <c r="C264" s="147" t="s">
        <v>2098</v>
      </c>
      <c r="D264" s="147" t="s">
        <v>2095</v>
      </c>
      <c r="E264" s="147" t="s">
        <v>2097</v>
      </c>
      <c r="F264" s="147" t="s">
        <v>2096</v>
      </c>
      <c r="G264" s="147"/>
      <c r="H264" s="147"/>
      <c r="I264" s="147" t="s">
        <v>2087</v>
      </c>
      <c r="J264" s="147" t="s">
        <v>2088</v>
      </c>
      <c r="K264" s="147" t="str">
        <f>VLOOKUP(E264,[6]Sheet2!I$10:K$45,3,0)</f>
        <v>Hộp/5 x 50 test</v>
      </c>
      <c r="L264" s="148">
        <v>500</v>
      </c>
      <c r="M264" s="147" t="s">
        <v>2084</v>
      </c>
      <c r="N264" s="158">
        <v>1350</v>
      </c>
      <c r="O264" s="158">
        <f t="shared" si="3"/>
        <v>675000</v>
      </c>
      <c r="P264" s="142" t="s">
        <v>524</v>
      </c>
      <c r="Q264" s="147" t="s">
        <v>2026</v>
      </c>
    </row>
    <row r="265" spans="1:17" ht="84" customHeight="1" x14ac:dyDescent="0.2">
      <c r="A265" s="147">
        <v>239</v>
      </c>
      <c r="B265" s="147" t="s">
        <v>2099</v>
      </c>
      <c r="C265" s="147" t="s">
        <v>2103</v>
      </c>
      <c r="D265" s="147" t="s">
        <v>2100</v>
      </c>
      <c r="E265" s="147" t="s">
        <v>2102</v>
      </c>
      <c r="F265" s="147" t="s">
        <v>2101</v>
      </c>
      <c r="G265" s="147" t="s">
        <v>2104</v>
      </c>
      <c r="H265" s="147" t="s">
        <v>2104</v>
      </c>
      <c r="I265" s="147" t="s">
        <v>2105</v>
      </c>
      <c r="J265" s="147" t="s">
        <v>2106</v>
      </c>
      <c r="K265" s="147" t="str">
        <f>VLOOKUP(E265,'[1]Mẫu số 25- gói thầu số 5-HC'!I$21:K$208,3,0)</f>
        <v>5 x 50 khoanh/hộp</v>
      </c>
      <c r="L265" s="148">
        <v>500</v>
      </c>
      <c r="M265" s="147" t="s">
        <v>2084</v>
      </c>
      <c r="N265" s="158">
        <v>1820</v>
      </c>
      <c r="O265" s="158">
        <f t="shared" si="3"/>
        <v>910000</v>
      </c>
      <c r="P265" s="142" t="s">
        <v>406</v>
      </c>
      <c r="Q265" s="147" t="s">
        <v>540</v>
      </c>
    </row>
    <row r="266" spans="1:17" ht="95.25" customHeight="1" x14ac:dyDescent="0.2">
      <c r="A266" s="147">
        <v>240</v>
      </c>
      <c r="B266" s="147" t="s">
        <v>2107</v>
      </c>
      <c r="C266" s="147" t="s">
        <v>2111</v>
      </c>
      <c r="D266" s="147" t="s">
        <v>2108</v>
      </c>
      <c r="E266" s="147" t="s">
        <v>2110</v>
      </c>
      <c r="F266" s="147" t="s">
        <v>2109</v>
      </c>
      <c r="G266" s="147"/>
      <c r="H266" s="147"/>
      <c r="I266" s="147" t="s">
        <v>2087</v>
      </c>
      <c r="J266" s="147" t="s">
        <v>2088</v>
      </c>
      <c r="K266" s="147" t="str">
        <f>VLOOKUP(E266,[6]Sheet2!I$10:K$45,3,0)</f>
        <v>Hộp/5 x 50 test</v>
      </c>
      <c r="L266" s="148">
        <v>500</v>
      </c>
      <c r="M266" s="147" t="s">
        <v>2084</v>
      </c>
      <c r="N266" s="158">
        <v>1350</v>
      </c>
      <c r="O266" s="158">
        <f t="shared" si="3"/>
        <v>675000</v>
      </c>
      <c r="P266" s="142" t="s">
        <v>524</v>
      </c>
      <c r="Q266" s="147" t="s">
        <v>2026</v>
      </c>
    </row>
    <row r="267" spans="1:17" ht="95.25" customHeight="1" x14ac:dyDescent="0.2">
      <c r="A267" s="147">
        <v>241</v>
      </c>
      <c r="B267" s="147" t="s">
        <v>2112</v>
      </c>
      <c r="C267" s="147" t="s">
        <v>2116</v>
      </c>
      <c r="D267" s="147" t="s">
        <v>2113</v>
      </c>
      <c r="E267" s="147" t="s">
        <v>2115</v>
      </c>
      <c r="F267" s="147" t="s">
        <v>2114</v>
      </c>
      <c r="G267" s="147" t="s">
        <v>2117</v>
      </c>
      <c r="H267" s="147" t="s">
        <v>2117</v>
      </c>
      <c r="I267" s="147" t="s">
        <v>2105</v>
      </c>
      <c r="J267" s="147" t="s">
        <v>2106</v>
      </c>
      <c r="K267" s="147" t="str">
        <f>VLOOKUP(E267,'[1]Mẫu số 25- gói thầu số 5-HC'!I$21:K$208,3,0)</f>
        <v>5 x 50 khoanh/hộp</v>
      </c>
      <c r="L267" s="148">
        <v>500</v>
      </c>
      <c r="M267" s="147" t="s">
        <v>2084</v>
      </c>
      <c r="N267" s="158">
        <v>1820</v>
      </c>
      <c r="O267" s="158">
        <f t="shared" si="3"/>
        <v>910000</v>
      </c>
      <c r="P267" s="142" t="s">
        <v>406</v>
      </c>
      <c r="Q267" s="147" t="s">
        <v>540</v>
      </c>
    </row>
    <row r="268" spans="1:17" ht="95.25" customHeight="1" x14ac:dyDescent="0.2">
      <c r="A268" s="147">
        <v>242</v>
      </c>
      <c r="B268" s="147" t="s">
        <v>2118</v>
      </c>
      <c r="C268" s="147" t="s">
        <v>2122</v>
      </c>
      <c r="D268" s="147" t="s">
        <v>2119</v>
      </c>
      <c r="E268" s="147" t="s">
        <v>2121</v>
      </c>
      <c r="F268" s="147" t="s">
        <v>2120</v>
      </c>
      <c r="G268" s="147" t="s">
        <v>2123</v>
      </c>
      <c r="H268" s="147" t="s">
        <v>2123</v>
      </c>
      <c r="I268" s="147" t="s">
        <v>2105</v>
      </c>
      <c r="J268" s="147" t="s">
        <v>2106</v>
      </c>
      <c r="K268" s="147" t="str">
        <f>VLOOKUP(E268,'[1]Mẫu số 25- gói thầu số 5-HC'!I$21:K$208,3,0)</f>
        <v>5 x 50 khoanh/hộp</v>
      </c>
      <c r="L268" s="148">
        <v>500</v>
      </c>
      <c r="M268" s="147" t="s">
        <v>2084</v>
      </c>
      <c r="N268" s="158">
        <v>1820</v>
      </c>
      <c r="O268" s="158">
        <f t="shared" si="3"/>
        <v>910000</v>
      </c>
      <c r="P268" s="142" t="s">
        <v>406</v>
      </c>
      <c r="Q268" s="147" t="s">
        <v>540</v>
      </c>
    </row>
    <row r="269" spans="1:17" ht="95.25" customHeight="1" x14ac:dyDescent="0.2">
      <c r="A269" s="147">
        <v>243</v>
      </c>
      <c r="B269" s="147" t="s">
        <v>2124</v>
      </c>
      <c r="C269" s="147" t="s">
        <v>2128</v>
      </c>
      <c r="D269" s="147" t="s">
        <v>2125</v>
      </c>
      <c r="E269" s="147" t="s">
        <v>2127</v>
      </c>
      <c r="F269" s="147" t="s">
        <v>2126</v>
      </c>
      <c r="G269" s="147"/>
      <c r="H269" s="147"/>
      <c r="I269" s="147" t="s">
        <v>2087</v>
      </c>
      <c r="J269" s="147" t="s">
        <v>2088</v>
      </c>
      <c r="K269" s="147" t="str">
        <f>VLOOKUP(E269,[6]Sheet2!I$10:K$45,3,0)</f>
        <v>Hộp/5 x 50 test</v>
      </c>
      <c r="L269" s="148">
        <v>500</v>
      </c>
      <c r="M269" s="147" t="s">
        <v>2084</v>
      </c>
      <c r="N269" s="158">
        <v>1350</v>
      </c>
      <c r="O269" s="158">
        <f t="shared" si="3"/>
        <v>675000</v>
      </c>
      <c r="P269" s="142" t="s">
        <v>524</v>
      </c>
      <c r="Q269" s="147" t="s">
        <v>2026</v>
      </c>
    </row>
    <row r="270" spans="1:17" ht="95.25" customHeight="1" x14ac:dyDescent="0.2">
      <c r="A270" s="147">
        <v>244</v>
      </c>
      <c r="B270" s="147" t="s">
        <v>2129</v>
      </c>
      <c r="C270" s="147" t="s">
        <v>2133</v>
      </c>
      <c r="D270" s="147" t="s">
        <v>2130</v>
      </c>
      <c r="E270" s="147" t="s">
        <v>2132</v>
      </c>
      <c r="F270" s="147" t="s">
        <v>2131</v>
      </c>
      <c r="G270" s="147"/>
      <c r="H270" s="147"/>
      <c r="I270" s="147" t="s">
        <v>2087</v>
      </c>
      <c r="J270" s="147" t="s">
        <v>2088</v>
      </c>
      <c r="K270" s="147" t="str">
        <f>VLOOKUP(E270,[6]Sheet2!I$10:K$45,3,0)</f>
        <v>Hộp/5 x 50 test</v>
      </c>
      <c r="L270" s="148">
        <v>500</v>
      </c>
      <c r="M270" s="147" t="s">
        <v>2084</v>
      </c>
      <c r="N270" s="158">
        <v>1350</v>
      </c>
      <c r="O270" s="158">
        <f t="shared" si="3"/>
        <v>675000</v>
      </c>
      <c r="P270" s="142" t="s">
        <v>524</v>
      </c>
      <c r="Q270" s="147" t="s">
        <v>2026</v>
      </c>
    </row>
    <row r="271" spans="1:17" ht="95.25" customHeight="1" x14ac:dyDescent="0.2">
      <c r="A271" s="147">
        <v>245</v>
      </c>
      <c r="B271" s="147" t="s">
        <v>2134</v>
      </c>
      <c r="C271" s="147" t="s">
        <v>2138</v>
      </c>
      <c r="D271" s="147" t="s">
        <v>2135</v>
      </c>
      <c r="E271" s="147" t="s">
        <v>2137</v>
      </c>
      <c r="F271" s="147" t="s">
        <v>2136</v>
      </c>
      <c r="G271" s="147"/>
      <c r="H271" s="147"/>
      <c r="I271" s="147" t="s">
        <v>2087</v>
      </c>
      <c r="J271" s="147" t="s">
        <v>2088</v>
      </c>
      <c r="K271" s="147" t="str">
        <f>VLOOKUP(E271,[6]Sheet2!I$10:K$45,3,0)</f>
        <v>Hộp/5 x 50 test</v>
      </c>
      <c r="L271" s="148">
        <v>500</v>
      </c>
      <c r="M271" s="147" t="s">
        <v>2084</v>
      </c>
      <c r="N271" s="158">
        <v>1350</v>
      </c>
      <c r="O271" s="158">
        <f t="shared" si="3"/>
        <v>675000</v>
      </c>
      <c r="P271" s="142" t="s">
        <v>524</v>
      </c>
      <c r="Q271" s="147" t="s">
        <v>2026</v>
      </c>
    </row>
    <row r="272" spans="1:17" ht="95.25" customHeight="1" x14ac:dyDescent="0.2">
      <c r="A272" s="147">
        <v>246</v>
      </c>
      <c r="B272" s="147" t="s">
        <v>2139</v>
      </c>
      <c r="C272" s="147" t="s">
        <v>2143</v>
      </c>
      <c r="D272" s="147" t="s">
        <v>2140</v>
      </c>
      <c r="E272" s="147" t="s">
        <v>2142</v>
      </c>
      <c r="F272" s="147" t="s">
        <v>2141</v>
      </c>
      <c r="G272" s="147"/>
      <c r="H272" s="147"/>
      <c r="I272" s="147" t="s">
        <v>2087</v>
      </c>
      <c r="J272" s="147" t="s">
        <v>2088</v>
      </c>
      <c r="K272" s="147" t="str">
        <f>VLOOKUP(E272,[6]Sheet2!I$10:K$45,3,0)</f>
        <v>Hộp/5 x 50 test</v>
      </c>
      <c r="L272" s="148">
        <v>500</v>
      </c>
      <c r="M272" s="147" t="s">
        <v>2084</v>
      </c>
      <c r="N272" s="159">
        <v>1350</v>
      </c>
      <c r="O272" s="158">
        <f t="shared" si="3"/>
        <v>675000</v>
      </c>
      <c r="P272" s="142" t="s">
        <v>524</v>
      </c>
      <c r="Q272" s="147" t="s">
        <v>2026</v>
      </c>
    </row>
    <row r="273" spans="1:17" ht="95.25" customHeight="1" x14ac:dyDescent="0.2">
      <c r="A273" s="147">
        <v>247</v>
      </c>
      <c r="B273" s="147" t="s">
        <v>2144</v>
      </c>
      <c r="C273" s="147" t="s">
        <v>2148</v>
      </c>
      <c r="D273" s="147" t="s">
        <v>2145</v>
      </c>
      <c r="E273" s="147" t="s">
        <v>2147</v>
      </c>
      <c r="F273" s="147" t="s">
        <v>2146</v>
      </c>
      <c r="G273" s="147" t="s">
        <v>2149</v>
      </c>
      <c r="H273" s="147" t="s">
        <v>2149</v>
      </c>
      <c r="I273" s="147" t="s">
        <v>2105</v>
      </c>
      <c r="J273" s="147" t="s">
        <v>2106</v>
      </c>
      <c r="K273" s="147" t="str">
        <f>VLOOKUP(E273,'[1]Mẫu số 25- gói thầu số 5-HC'!I$21:K$208,3,0)</f>
        <v>5 x 50 khoanh/hộp</v>
      </c>
      <c r="L273" s="148">
        <v>500</v>
      </c>
      <c r="M273" s="147" t="s">
        <v>2084</v>
      </c>
      <c r="N273" s="158">
        <v>1820</v>
      </c>
      <c r="O273" s="158">
        <f t="shared" si="3"/>
        <v>910000</v>
      </c>
      <c r="P273" s="142" t="s">
        <v>406</v>
      </c>
      <c r="Q273" s="147" t="s">
        <v>540</v>
      </c>
    </row>
    <row r="274" spans="1:17" ht="95.25" customHeight="1" x14ac:dyDescent="0.2">
      <c r="A274" s="147">
        <v>248</v>
      </c>
      <c r="B274" s="147" t="s">
        <v>2150</v>
      </c>
      <c r="C274" s="147" t="s">
        <v>2154</v>
      </c>
      <c r="D274" s="147" t="s">
        <v>2151</v>
      </c>
      <c r="E274" s="147" t="s">
        <v>2153</v>
      </c>
      <c r="F274" s="147" t="s">
        <v>2152</v>
      </c>
      <c r="G274" s="147"/>
      <c r="H274" s="147"/>
      <c r="I274" s="147" t="s">
        <v>2087</v>
      </c>
      <c r="J274" s="147" t="s">
        <v>2088</v>
      </c>
      <c r="K274" s="147" t="str">
        <f>VLOOKUP(E274,[6]Sheet2!I$10:K$45,3,0)</f>
        <v>Hộp/5 x 50 test</v>
      </c>
      <c r="L274" s="148">
        <v>500</v>
      </c>
      <c r="M274" s="147" t="s">
        <v>2084</v>
      </c>
      <c r="N274" s="159">
        <v>1350</v>
      </c>
      <c r="O274" s="158">
        <f t="shared" si="3"/>
        <v>675000</v>
      </c>
      <c r="P274" s="142" t="s">
        <v>524</v>
      </c>
      <c r="Q274" s="147" t="s">
        <v>2026</v>
      </c>
    </row>
    <row r="275" spans="1:17" ht="95.25" customHeight="1" x14ac:dyDescent="0.2">
      <c r="A275" s="147">
        <v>249</v>
      </c>
      <c r="B275" s="147" t="s">
        <v>2155</v>
      </c>
      <c r="C275" s="147" t="s">
        <v>2159</v>
      </c>
      <c r="D275" s="147" t="s">
        <v>2156</v>
      </c>
      <c r="E275" s="147" t="s">
        <v>2158</v>
      </c>
      <c r="F275" s="147" t="s">
        <v>2157</v>
      </c>
      <c r="G275" s="147"/>
      <c r="H275" s="147"/>
      <c r="I275" s="147" t="s">
        <v>2087</v>
      </c>
      <c r="J275" s="147" t="s">
        <v>2088</v>
      </c>
      <c r="K275" s="147" t="str">
        <f>VLOOKUP(E275,[6]Sheet2!I$10:K$45,3,0)</f>
        <v>Hộp/5 x 50 test</v>
      </c>
      <c r="L275" s="148">
        <v>500</v>
      </c>
      <c r="M275" s="147" t="s">
        <v>2084</v>
      </c>
      <c r="N275" s="159">
        <v>1350</v>
      </c>
      <c r="O275" s="158">
        <f t="shared" si="3"/>
        <v>675000</v>
      </c>
      <c r="P275" s="142" t="s">
        <v>524</v>
      </c>
      <c r="Q275" s="147" t="s">
        <v>2026</v>
      </c>
    </row>
    <row r="276" spans="1:17" ht="95.25" customHeight="1" x14ac:dyDescent="0.2">
      <c r="A276" s="147">
        <v>250</v>
      </c>
      <c r="B276" s="147" t="s">
        <v>2160</v>
      </c>
      <c r="C276" s="147" t="s">
        <v>2164</v>
      </c>
      <c r="D276" s="147" t="s">
        <v>2161</v>
      </c>
      <c r="E276" s="147" t="s">
        <v>2163</v>
      </c>
      <c r="F276" s="147" t="s">
        <v>2162</v>
      </c>
      <c r="G276" s="147"/>
      <c r="H276" s="147"/>
      <c r="I276" s="147" t="s">
        <v>2087</v>
      </c>
      <c r="J276" s="147" t="s">
        <v>2088</v>
      </c>
      <c r="K276" s="147" t="str">
        <f>VLOOKUP(E276,[6]Sheet2!I$10:K$45,3,0)</f>
        <v>Hộp/5 x 50 test</v>
      </c>
      <c r="L276" s="148">
        <v>500</v>
      </c>
      <c r="M276" s="147" t="s">
        <v>2084</v>
      </c>
      <c r="N276" s="159">
        <v>1350</v>
      </c>
      <c r="O276" s="158">
        <f t="shared" si="3"/>
        <v>675000</v>
      </c>
      <c r="P276" s="142" t="s">
        <v>524</v>
      </c>
      <c r="Q276" s="147" t="s">
        <v>2026</v>
      </c>
    </row>
    <row r="277" spans="1:17" ht="95.25" customHeight="1" x14ac:dyDescent="0.2">
      <c r="A277" s="147">
        <v>251</v>
      </c>
      <c r="B277" s="147" t="s">
        <v>2165</v>
      </c>
      <c r="C277" s="147" t="s">
        <v>2169</v>
      </c>
      <c r="D277" s="147" t="s">
        <v>2166</v>
      </c>
      <c r="E277" s="147" t="s">
        <v>2168</v>
      </c>
      <c r="F277" s="147" t="s">
        <v>2167</v>
      </c>
      <c r="G277" s="147"/>
      <c r="H277" s="147"/>
      <c r="I277" s="147" t="s">
        <v>2087</v>
      </c>
      <c r="J277" s="147" t="s">
        <v>2088</v>
      </c>
      <c r="K277" s="147" t="str">
        <f>VLOOKUP(E277,[6]Sheet2!I$10:K$45,3,0)</f>
        <v>Hộp/5 x 50 test</v>
      </c>
      <c r="L277" s="148">
        <v>500</v>
      </c>
      <c r="M277" s="147" t="s">
        <v>2084</v>
      </c>
      <c r="N277" s="159">
        <v>1350</v>
      </c>
      <c r="O277" s="158">
        <f t="shared" si="3"/>
        <v>675000</v>
      </c>
      <c r="P277" s="142" t="s">
        <v>524</v>
      </c>
      <c r="Q277" s="147" t="s">
        <v>2026</v>
      </c>
    </row>
    <row r="278" spans="1:17" ht="95.25" customHeight="1" x14ac:dyDescent="0.2">
      <c r="A278" s="147">
        <v>252</v>
      </c>
      <c r="B278" s="147" t="s">
        <v>2170</v>
      </c>
      <c r="C278" s="147" t="s">
        <v>2174</v>
      </c>
      <c r="D278" s="147" t="s">
        <v>2171</v>
      </c>
      <c r="E278" s="147" t="s">
        <v>2173</v>
      </c>
      <c r="F278" s="147" t="s">
        <v>2172</v>
      </c>
      <c r="G278" s="147"/>
      <c r="H278" s="147"/>
      <c r="I278" s="147" t="s">
        <v>2087</v>
      </c>
      <c r="J278" s="147" t="s">
        <v>2088</v>
      </c>
      <c r="K278" s="147" t="str">
        <f>VLOOKUP(E278,[6]Sheet2!I$10:K$45,3,0)</f>
        <v>Hộp/5 x 50 test</v>
      </c>
      <c r="L278" s="148">
        <v>500</v>
      </c>
      <c r="M278" s="147" t="s">
        <v>2084</v>
      </c>
      <c r="N278" s="159">
        <v>1350</v>
      </c>
      <c r="O278" s="158">
        <f t="shared" si="3"/>
        <v>675000</v>
      </c>
      <c r="P278" s="142" t="s">
        <v>524</v>
      </c>
      <c r="Q278" s="147" t="s">
        <v>2026</v>
      </c>
    </row>
    <row r="279" spans="1:17" ht="95.25" customHeight="1" x14ac:dyDescent="0.2">
      <c r="A279" s="147">
        <v>253</v>
      </c>
      <c r="B279" s="147" t="s">
        <v>2175</v>
      </c>
      <c r="C279" s="147" t="s">
        <v>2179</v>
      </c>
      <c r="D279" s="147" t="s">
        <v>2176</v>
      </c>
      <c r="E279" s="147" t="s">
        <v>2178</v>
      </c>
      <c r="F279" s="147" t="s">
        <v>2177</v>
      </c>
      <c r="G279" s="147"/>
      <c r="H279" s="147"/>
      <c r="I279" s="147" t="s">
        <v>2087</v>
      </c>
      <c r="J279" s="147" t="s">
        <v>2088</v>
      </c>
      <c r="K279" s="147" t="str">
        <f>VLOOKUP(E279,[6]Sheet2!I$10:K$45,3,0)</f>
        <v>Hộp/5 x 50 test</v>
      </c>
      <c r="L279" s="148">
        <v>750</v>
      </c>
      <c r="M279" s="147" t="s">
        <v>2084</v>
      </c>
      <c r="N279" s="159">
        <v>1350</v>
      </c>
      <c r="O279" s="158">
        <f t="shared" si="3"/>
        <v>1012500</v>
      </c>
      <c r="P279" s="142" t="s">
        <v>524</v>
      </c>
      <c r="Q279" s="147" t="s">
        <v>2026</v>
      </c>
    </row>
    <row r="280" spans="1:17" ht="95.25" customHeight="1" x14ac:dyDescent="0.2">
      <c r="A280" s="147">
        <v>254</v>
      </c>
      <c r="B280" s="147" t="s">
        <v>2180</v>
      </c>
      <c r="C280" s="147" t="s">
        <v>2184</v>
      </c>
      <c r="D280" s="147" t="s">
        <v>2181</v>
      </c>
      <c r="E280" s="147" t="s">
        <v>2183</v>
      </c>
      <c r="F280" s="147" t="s">
        <v>2182</v>
      </c>
      <c r="G280" s="147"/>
      <c r="H280" s="147"/>
      <c r="I280" s="147" t="s">
        <v>2087</v>
      </c>
      <c r="J280" s="147" t="s">
        <v>2088</v>
      </c>
      <c r="K280" s="147" t="str">
        <f>VLOOKUP(E280,[6]Sheet2!I$10:K$45,3,0)</f>
        <v>Hộp/5 x 50 test</v>
      </c>
      <c r="L280" s="148">
        <v>750</v>
      </c>
      <c r="M280" s="147" t="s">
        <v>2084</v>
      </c>
      <c r="N280" s="159">
        <v>1350</v>
      </c>
      <c r="O280" s="158">
        <f t="shared" si="3"/>
        <v>1012500</v>
      </c>
      <c r="P280" s="142" t="s">
        <v>524</v>
      </c>
      <c r="Q280" s="147" t="s">
        <v>2026</v>
      </c>
    </row>
    <row r="281" spans="1:17" ht="95.25" customHeight="1" x14ac:dyDescent="0.2">
      <c r="A281" s="147">
        <v>255</v>
      </c>
      <c r="B281" s="147" t="s">
        <v>2185</v>
      </c>
      <c r="C281" s="147" t="s">
        <v>2189</v>
      </c>
      <c r="D281" s="147" t="s">
        <v>2186</v>
      </c>
      <c r="E281" s="147" t="s">
        <v>2188</v>
      </c>
      <c r="F281" s="147" t="s">
        <v>2187</v>
      </c>
      <c r="G281" s="147" t="s">
        <v>2190</v>
      </c>
      <c r="H281" s="147" t="s">
        <v>2190</v>
      </c>
      <c r="I281" s="147" t="s">
        <v>2105</v>
      </c>
      <c r="J281" s="147" t="s">
        <v>2106</v>
      </c>
      <c r="K281" s="147" t="str">
        <f>VLOOKUP(E281,'[1]Mẫu số 25- gói thầu số 5-HC'!I$21:K$208,3,0)</f>
        <v>5 x 50 khoanh/hộp</v>
      </c>
      <c r="L281" s="148">
        <v>750</v>
      </c>
      <c r="M281" s="147" t="s">
        <v>2084</v>
      </c>
      <c r="N281" s="158">
        <v>1820</v>
      </c>
      <c r="O281" s="158">
        <f t="shared" si="3"/>
        <v>1365000</v>
      </c>
      <c r="P281" s="142" t="s">
        <v>406</v>
      </c>
      <c r="Q281" s="147" t="s">
        <v>540</v>
      </c>
    </row>
    <row r="282" spans="1:17" ht="95.25" customHeight="1" x14ac:dyDescent="0.2">
      <c r="A282" s="147">
        <v>256</v>
      </c>
      <c r="B282" s="147" t="s">
        <v>2191</v>
      </c>
      <c r="C282" s="147" t="s">
        <v>2195</v>
      </c>
      <c r="D282" s="147" t="s">
        <v>2192</v>
      </c>
      <c r="E282" s="147" t="s">
        <v>2194</v>
      </c>
      <c r="F282" s="147" t="s">
        <v>2193</v>
      </c>
      <c r="G282" s="147"/>
      <c r="H282" s="147"/>
      <c r="I282" s="147" t="s">
        <v>2087</v>
      </c>
      <c r="J282" s="147" t="s">
        <v>2088</v>
      </c>
      <c r="K282" s="147" t="str">
        <f>VLOOKUP(E282,[6]Sheet2!I$10:K$45,3,0)</f>
        <v>Hộp/5 x 50 test</v>
      </c>
      <c r="L282" s="148">
        <v>500</v>
      </c>
      <c r="M282" s="147" t="s">
        <v>2084</v>
      </c>
      <c r="N282" s="159">
        <v>1350</v>
      </c>
      <c r="O282" s="158">
        <f t="shared" si="3"/>
        <v>675000</v>
      </c>
      <c r="P282" s="142" t="s">
        <v>524</v>
      </c>
      <c r="Q282" s="147" t="s">
        <v>2026</v>
      </c>
    </row>
    <row r="283" spans="1:17" ht="95.25" customHeight="1" x14ac:dyDescent="0.2">
      <c r="A283" s="147">
        <v>257</v>
      </c>
      <c r="B283" s="147" t="s">
        <v>2196</v>
      </c>
      <c r="C283" s="147" t="s">
        <v>2200</v>
      </c>
      <c r="D283" s="147" t="s">
        <v>2197</v>
      </c>
      <c r="E283" s="147" t="s">
        <v>2199</v>
      </c>
      <c r="F283" s="147" t="s">
        <v>2198</v>
      </c>
      <c r="G283" s="147" t="s">
        <v>2201</v>
      </c>
      <c r="H283" s="147" t="s">
        <v>2201</v>
      </c>
      <c r="I283" s="147" t="s">
        <v>2105</v>
      </c>
      <c r="J283" s="147" t="s">
        <v>2106</v>
      </c>
      <c r="K283" s="147" t="str">
        <f>VLOOKUP(E283,'[1]Mẫu số 25- gói thầu số 5-HC'!I$21:K$208,3,0)</f>
        <v>5 x 50 khoanh/hộp</v>
      </c>
      <c r="L283" s="148">
        <v>750</v>
      </c>
      <c r="M283" s="147" t="s">
        <v>2084</v>
      </c>
      <c r="N283" s="158">
        <v>1820</v>
      </c>
      <c r="O283" s="158">
        <f t="shared" si="3"/>
        <v>1365000</v>
      </c>
      <c r="P283" s="142" t="s">
        <v>406</v>
      </c>
      <c r="Q283" s="147" t="s">
        <v>540</v>
      </c>
    </row>
    <row r="284" spans="1:17" ht="95.25" customHeight="1" x14ac:dyDescent="0.2">
      <c r="A284" s="147">
        <v>258</v>
      </c>
      <c r="B284" s="147" t="s">
        <v>2202</v>
      </c>
      <c r="C284" s="147" t="s">
        <v>2206</v>
      </c>
      <c r="D284" s="147" t="s">
        <v>2203</v>
      </c>
      <c r="E284" s="147" t="s">
        <v>2205</v>
      </c>
      <c r="F284" s="147" t="s">
        <v>2204</v>
      </c>
      <c r="G284" s="147"/>
      <c r="H284" s="147"/>
      <c r="I284" s="147" t="s">
        <v>2087</v>
      </c>
      <c r="J284" s="147" t="s">
        <v>2088</v>
      </c>
      <c r="K284" s="147" t="str">
        <f>VLOOKUP(E284,[6]Sheet2!I$10:K$45,3,0)</f>
        <v>Hộp/5 x 50 test</v>
      </c>
      <c r="L284" s="148">
        <v>250</v>
      </c>
      <c r="M284" s="147" t="s">
        <v>2084</v>
      </c>
      <c r="N284" s="159">
        <v>1350</v>
      </c>
      <c r="O284" s="158">
        <f t="shared" ref="O284:O326" si="4">L284*N284</f>
        <v>337500</v>
      </c>
      <c r="P284" s="142" t="s">
        <v>524</v>
      </c>
      <c r="Q284" s="147" t="s">
        <v>2026</v>
      </c>
    </row>
    <row r="285" spans="1:17" ht="150.75" customHeight="1" x14ac:dyDescent="0.2">
      <c r="A285" s="147">
        <v>259</v>
      </c>
      <c r="B285" s="147" t="s">
        <v>2207</v>
      </c>
      <c r="C285" s="147" t="s">
        <v>2211</v>
      </c>
      <c r="D285" s="147" t="s">
        <v>2208</v>
      </c>
      <c r="E285" s="147" t="s">
        <v>2210</v>
      </c>
      <c r="F285" s="147" t="s">
        <v>2209</v>
      </c>
      <c r="G285" s="147"/>
      <c r="H285" s="147"/>
      <c r="I285" s="147" t="s">
        <v>2087</v>
      </c>
      <c r="J285" s="147" t="s">
        <v>2088</v>
      </c>
      <c r="K285" s="147" t="str">
        <f>VLOOKUP(E285,[6]Sheet2!I$10:K$45,3,0)</f>
        <v>Hộp/5 x 50 test</v>
      </c>
      <c r="L285" s="148">
        <v>600</v>
      </c>
      <c r="M285" s="147" t="s">
        <v>635</v>
      </c>
      <c r="N285" s="159">
        <v>1350</v>
      </c>
      <c r="O285" s="158">
        <f t="shared" si="4"/>
        <v>810000</v>
      </c>
      <c r="P285" s="142" t="s">
        <v>524</v>
      </c>
      <c r="Q285" s="147" t="s">
        <v>2026</v>
      </c>
    </row>
    <row r="286" spans="1:17" ht="161.25" customHeight="1" x14ac:dyDescent="0.2">
      <c r="A286" s="147">
        <v>260</v>
      </c>
      <c r="B286" s="147" t="s">
        <v>2212</v>
      </c>
      <c r="C286" s="147" t="s">
        <v>2216</v>
      </c>
      <c r="D286" s="147" t="s">
        <v>2213</v>
      </c>
      <c r="E286" s="147" t="s">
        <v>2215</v>
      </c>
      <c r="F286" s="147" t="s">
        <v>2214</v>
      </c>
      <c r="G286" s="147"/>
      <c r="H286" s="147"/>
      <c r="I286" s="147" t="s">
        <v>2087</v>
      </c>
      <c r="J286" s="147" t="s">
        <v>2088</v>
      </c>
      <c r="K286" s="147" t="str">
        <f>VLOOKUP(E286,[6]Sheet2!I$10:K$45,3,0)</f>
        <v>Hộp/5 x 50 test</v>
      </c>
      <c r="L286" s="148">
        <v>600</v>
      </c>
      <c r="M286" s="147" t="s">
        <v>635</v>
      </c>
      <c r="N286" s="159">
        <v>1350</v>
      </c>
      <c r="O286" s="158">
        <f t="shared" si="4"/>
        <v>810000</v>
      </c>
      <c r="P286" s="142" t="s">
        <v>524</v>
      </c>
      <c r="Q286" s="147" t="s">
        <v>2026</v>
      </c>
    </row>
    <row r="287" spans="1:17" ht="95.25" customHeight="1" x14ac:dyDescent="0.2">
      <c r="A287" s="147">
        <v>261</v>
      </c>
      <c r="B287" s="147" t="s">
        <v>2217</v>
      </c>
      <c r="C287" s="147" t="s">
        <v>2221</v>
      </c>
      <c r="D287" s="147" t="s">
        <v>2218</v>
      </c>
      <c r="E287" s="147" t="s">
        <v>2220</v>
      </c>
      <c r="F287" s="147" t="s">
        <v>2219</v>
      </c>
      <c r="G287" s="147"/>
      <c r="H287" s="147"/>
      <c r="I287" s="147" t="s">
        <v>2087</v>
      </c>
      <c r="J287" s="147" t="s">
        <v>2088</v>
      </c>
      <c r="K287" s="147" t="str">
        <f>VLOOKUP(E287,[6]Sheet2!I$10:K$45,3,0)</f>
        <v>Hộp/5 x 50 test</v>
      </c>
      <c r="L287" s="148">
        <v>750</v>
      </c>
      <c r="M287" s="147" t="s">
        <v>2084</v>
      </c>
      <c r="N287" s="159">
        <v>2300</v>
      </c>
      <c r="O287" s="158">
        <f t="shared" si="4"/>
        <v>1725000</v>
      </c>
      <c r="P287" s="142" t="s">
        <v>524</v>
      </c>
      <c r="Q287" s="147" t="s">
        <v>2026</v>
      </c>
    </row>
    <row r="288" spans="1:17" ht="134.25" customHeight="1" x14ac:dyDescent="0.2">
      <c r="A288" s="147">
        <v>262</v>
      </c>
      <c r="B288" s="147" t="s">
        <v>2222</v>
      </c>
      <c r="C288" s="147" t="s">
        <v>2226</v>
      </c>
      <c r="D288" s="147" t="s">
        <v>2223</v>
      </c>
      <c r="E288" s="147" t="s">
        <v>2225</v>
      </c>
      <c r="F288" s="147" t="s">
        <v>2224</v>
      </c>
      <c r="G288" s="147"/>
      <c r="H288" s="147"/>
      <c r="I288" s="147" t="s">
        <v>2087</v>
      </c>
      <c r="J288" s="147" t="s">
        <v>2088</v>
      </c>
      <c r="K288" s="147" t="str">
        <f>VLOOKUP(E288,[6]Sheet2!I$10:K$45,3,0)</f>
        <v>Hộp/5 x 50 test</v>
      </c>
      <c r="L288" s="148">
        <v>750</v>
      </c>
      <c r="M288" s="147" t="s">
        <v>2084</v>
      </c>
      <c r="N288" s="159">
        <v>1350</v>
      </c>
      <c r="O288" s="158">
        <f t="shared" si="4"/>
        <v>1012500</v>
      </c>
      <c r="P288" s="142" t="s">
        <v>524</v>
      </c>
      <c r="Q288" s="147" t="s">
        <v>2026</v>
      </c>
    </row>
    <row r="289" spans="1:17" ht="113.25" customHeight="1" x14ac:dyDescent="0.2">
      <c r="A289" s="147">
        <v>263</v>
      </c>
      <c r="B289" s="147" t="s">
        <v>2227</v>
      </c>
      <c r="C289" s="147" t="s">
        <v>2231</v>
      </c>
      <c r="D289" s="147" t="s">
        <v>2228</v>
      </c>
      <c r="E289" s="147" t="s">
        <v>2230</v>
      </c>
      <c r="F289" s="147" t="s">
        <v>2229</v>
      </c>
      <c r="G289" s="147"/>
      <c r="H289" s="147"/>
      <c r="I289" s="147" t="s">
        <v>2087</v>
      </c>
      <c r="J289" s="147" t="s">
        <v>2088</v>
      </c>
      <c r="K289" s="147" t="str">
        <f>VLOOKUP(E289,[6]Sheet2!I$10:K$45,3,0)</f>
        <v>Hộp/5 x 50 test</v>
      </c>
      <c r="L289" s="148">
        <v>500</v>
      </c>
      <c r="M289" s="147" t="s">
        <v>2084</v>
      </c>
      <c r="N289" s="159">
        <v>1350</v>
      </c>
      <c r="O289" s="158">
        <f t="shared" si="4"/>
        <v>675000</v>
      </c>
      <c r="P289" s="142" t="s">
        <v>524</v>
      </c>
      <c r="Q289" s="147" t="s">
        <v>2026</v>
      </c>
    </row>
    <row r="290" spans="1:17" ht="95.25" customHeight="1" x14ac:dyDescent="0.2">
      <c r="A290" s="147">
        <v>264</v>
      </c>
      <c r="B290" s="147" t="s">
        <v>2232</v>
      </c>
      <c r="C290" s="147" t="s">
        <v>2236</v>
      </c>
      <c r="D290" s="147" t="s">
        <v>2233</v>
      </c>
      <c r="E290" s="147" t="s">
        <v>2235</v>
      </c>
      <c r="F290" s="147" t="s">
        <v>2234</v>
      </c>
      <c r="G290" s="147"/>
      <c r="H290" s="147"/>
      <c r="I290" s="147" t="s">
        <v>2087</v>
      </c>
      <c r="J290" s="147" t="s">
        <v>2088</v>
      </c>
      <c r="K290" s="147" t="str">
        <f>VLOOKUP(E290,[6]Sheet2!I$10:K$45,3,0)</f>
        <v>Hộp/5 x 50 test</v>
      </c>
      <c r="L290" s="148">
        <v>500</v>
      </c>
      <c r="M290" s="147" t="s">
        <v>2084</v>
      </c>
      <c r="N290" s="159">
        <v>1350</v>
      </c>
      <c r="O290" s="158">
        <f t="shared" si="4"/>
        <v>675000</v>
      </c>
      <c r="P290" s="142" t="s">
        <v>524</v>
      </c>
      <c r="Q290" s="147" t="s">
        <v>2026</v>
      </c>
    </row>
    <row r="291" spans="1:17" ht="95.25" customHeight="1" x14ac:dyDescent="0.2">
      <c r="A291" s="147">
        <v>265</v>
      </c>
      <c r="B291" s="147" t="s">
        <v>2237</v>
      </c>
      <c r="C291" s="147" t="s">
        <v>2241</v>
      </c>
      <c r="D291" s="147" t="s">
        <v>2238</v>
      </c>
      <c r="E291" s="147" t="s">
        <v>2240</v>
      </c>
      <c r="F291" s="147" t="s">
        <v>2239</v>
      </c>
      <c r="G291" s="147"/>
      <c r="H291" s="147"/>
      <c r="I291" s="147" t="s">
        <v>2087</v>
      </c>
      <c r="J291" s="147" t="s">
        <v>2088</v>
      </c>
      <c r="K291" s="147" t="str">
        <f>VLOOKUP(E291,[6]Sheet2!I$10:K$45,3,0)</f>
        <v>Hộp/5 x 50 test</v>
      </c>
      <c r="L291" s="148">
        <v>250</v>
      </c>
      <c r="M291" s="147" t="s">
        <v>2084</v>
      </c>
      <c r="N291" s="159">
        <v>1350</v>
      </c>
      <c r="O291" s="158">
        <f t="shared" si="4"/>
        <v>337500</v>
      </c>
      <c r="P291" s="142" t="s">
        <v>524</v>
      </c>
      <c r="Q291" s="147" t="s">
        <v>2026</v>
      </c>
    </row>
    <row r="292" spans="1:17" ht="165" customHeight="1" x14ac:dyDescent="0.2">
      <c r="A292" s="147">
        <v>266</v>
      </c>
      <c r="B292" s="147" t="s">
        <v>2242</v>
      </c>
      <c r="C292" s="147" t="s">
        <v>2247</v>
      </c>
      <c r="D292" s="147" t="s">
        <v>2243</v>
      </c>
      <c r="E292" s="147" t="s">
        <v>2246</v>
      </c>
      <c r="F292" s="147" t="s">
        <v>2244</v>
      </c>
      <c r="G292" s="147"/>
      <c r="H292" s="147"/>
      <c r="I292" s="147" t="s">
        <v>2087</v>
      </c>
      <c r="J292" s="147" t="s">
        <v>2088</v>
      </c>
      <c r="K292" s="147" t="str">
        <f>VLOOKUP(E292,[6]Sheet2!I$10:K$45,3,0)</f>
        <v>Hộp/10 test; Hộp/25 test; Hộp/30 test</v>
      </c>
      <c r="L292" s="148">
        <v>150</v>
      </c>
      <c r="M292" s="147" t="s">
        <v>2245</v>
      </c>
      <c r="N292" s="159">
        <v>93500</v>
      </c>
      <c r="O292" s="158">
        <f t="shared" si="4"/>
        <v>14025000</v>
      </c>
      <c r="P292" s="142" t="s">
        <v>524</v>
      </c>
      <c r="Q292" s="147" t="s">
        <v>2026</v>
      </c>
    </row>
    <row r="293" spans="1:17" ht="25.5" customHeight="1" x14ac:dyDescent="0.2">
      <c r="A293" s="147"/>
      <c r="B293" s="147"/>
      <c r="C293" s="147"/>
      <c r="D293" s="161" t="s">
        <v>2494</v>
      </c>
      <c r="E293" s="147"/>
      <c r="F293" s="147"/>
      <c r="G293" s="147"/>
      <c r="H293" s="147"/>
      <c r="I293" s="147"/>
      <c r="J293" s="147"/>
      <c r="K293" s="147"/>
      <c r="L293" s="148"/>
      <c r="M293" s="147"/>
      <c r="N293" s="159"/>
      <c r="O293" s="158"/>
      <c r="P293" s="142"/>
      <c r="Q293" s="147"/>
    </row>
    <row r="294" spans="1:17" ht="111" customHeight="1" x14ac:dyDescent="0.2">
      <c r="A294" s="147">
        <v>267</v>
      </c>
      <c r="B294" s="147" t="s">
        <v>2248</v>
      </c>
      <c r="C294" s="147" t="s">
        <v>2253</v>
      </c>
      <c r="D294" s="147" t="s">
        <v>2249</v>
      </c>
      <c r="E294" s="147" t="s">
        <v>2252</v>
      </c>
      <c r="F294" s="147" t="s">
        <v>2250</v>
      </c>
      <c r="G294" s="147" t="s">
        <v>2254</v>
      </c>
      <c r="H294" s="147" t="s">
        <v>2254</v>
      </c>
      <c r="I294" s="147" t="s">
        <v>2105</v>
      </c>
      <c r="J294" s="147" t="s">
        <v>2106</v>
      </c>
      <c r="K294" s="147" t="str">
        <f>VLOOKUP(E294,'[1]Mẫu số 25- gói thầu số 5-HC'!I$21:K$208,3,0)</f>
        <v>500 g/hộp</v>
      </c>
      <c r="L294" s="148">
        <v>3000</v>
      </c>
      <c r="M294" s="147" t="s">
        <v>2251</v>
      </c>
      <c r="N294" s="158">
        <v>3720</v>
      </c>
      <c r="O294" s="158">
        <f t="shared" si="4"/>
        <v>11160000</v>
      </c>
      <c r="P294" s="142" t="s">
        <v>406</v>
      </c>
      <c r="Q294" s="147" t="s">
        <v>540</v>
      </c>
    </row>
    <row r="295" spans="1:17" ht="111" customHeight="1" x14ac:dyDescent="0.2">
      <c r="A295" s="147">
        <v>268</v>
      </c>
      <c r="B295" s="147" t="s">
        <v>2255</v>
      </c>
      <c r="C295" s="147" t="s">
        <v>2259</v>
      </c>
      <c r="D295" s="147" t="s">
        <v>2256</v>
      </c>
      <c r="E295" s="147" t="s">
        <v>2258</v>
      </c>
      <c r="F295" s="147" t="s">
        <v>2257</v>
      </c>
      <c r="G295" s="147" t="s">
        <v>2260</v>
      </c>
      <c r="H295" s="147" t="s">
        <v>2260</v>
      </c>
      <c r="I295" s="147" t="s">
        <v>2105</v>
      </c>
      <c r="J295" s="147" t="s">
        <v>2106</v>
      </c>
      <c r="K295" s="147" t="str">
        <f>VLOOKUP(E295,'[1]Mẫu số 25- gói thầu số 5-HC'!I$21:K$208,3,0)</f>
        <v>500 g/hộp</v>
      </c>
      <c r="L295" s="148">
        <v>2000</v>
      </c>
      <c r="M295" s="147" t="s">
        <v>2251</v>
      </c>
      <c r="N295" s="158">
        <v>3350</v>
      </c>
      <c r="O295" s="158">
        <f t="shared" si="4"/>
        <v>6700000</v>
      </c>
      <c r="P295" s="142" t="s">
        <v>406</v>
      </c>
      <c r="Q295" s="147" t="s">
        <v>540</v>
      </c>
    </row>
    <row r="296" spans="1:17" ht="158.25" customHeight="1" x14ac:dyDescent="0.2">
      <c r="A296" s="147">
        <v>269</v>
      </c>
      <c r="B296" s="147" t="s">
        <v>2261</v>
      </c>
      <c r="C296" s="147" t="s">
        <v>2265</v>
      </c>
      <c r="D296" s="147" t="s">
        <v>2262</v>
      </c>
      <c r="E296" s="147" t="s">
        <v>2264</v>
      </c>
      <c r="F296" s="147" t="s">
        <v>2263</v>
      </c>
      <c r="G296" s="147" t="s">
        <v>2266</v>
      </c>
      <c r="H296" s="147" t="s">
        <v>2266</v>
      </c>
      <c r="I296" s="147" t="s">
        <v>2105</v>
      </c>
      <c r="J296" s="147" t="s">
        <v>2106</v>
      </c>
      <c r="K296" s="147" t="str">
        <f>VLOOKUP(E296,'[1]Mẫu số 25- gói thầu số 5-HC'!I$21:K$208,3,0)</f>
        <v>500 g/hộp</v>
      </c>
      <c r="L296" s="148">
        <v>1000</v>
      </c>
      <c r="M296" s="147" t="s">
        <v>2251</v>
      </c>
      <c r="N296" s="158">
        <v>3060</v>
      </c>
      <c r="O296" s="158">
        <f t="shared" si="4"/>
        <v>3060000</v>
      </c>
      <c r="P296" s="142" t="s">
        <v>406</v>
      </c>
      <c r="Q296" s="147" t="s">
        <v>540</v>
      </c>
    </row>
    <row r="297" spans="1:17" ht="146.25" customHeight="1" x14ac:dyDescent="0.2">
      <c r="A297" s="147">
        <v>270</v>
      </c>
      <c r="B297" s="147" t="s">
        <v>2267</v>
      </c>
      <c r="C297" s="147" t="s">
        <v>2271</v>
      </c>
      <c r="D297" s="147" t="s">
        <v>2268</v>
      </c>
      <c r="E297" s="147" t="s">
        <v>2270</v>
      </c>
      <c r="F297" s="147" t="s">
        <v>2269</v>
      </c>
      <c r="G297" s="147" t="s">
        <v>2272</v>
      </c>
      <c r="H297" s="147" t="s">
        <v>2272</v>
      </c>
      <c r="I297" s="147" t="s">
        <v>2105</v>
      </c>
      <c r="J297" s="147" t="s">
        <v>2106</v>
      </c>
      <c r="K297" s="147" t="str">
        <f>VLOOKUP(E297,'[1]Mẫu số 25- gói thầu số 5-HC'!I$21:K$208,3,0)</f>
        <v>500 g/hộp</v>
      </c>
      <c r="L297" s="148">
        <v>500</v>
      </c>
      <c r="M297" s="147" t="s">
        <v>2251</v>
      </c>
      <c r="N297" s="158">
        <v>9428</v>
      </c>
      <c r="O297" s="158">
        <f t="shared" si="4"/>
        <v>4714000</v>
      </c>
      <c r="P297" s="142" t="s">
        <v>406</v>
      </c>
      <c r="Q297" s="147" t="s">
        <v>540</v>
      </c>
    </row>
    <row r="298" spans="1:17" ht="197.25" customHeight="1" x14ac:dyDescent="0.2">
      <c r="A298" s="147">
        <v>271</v>
      </c>
      <c r="B298" s="147" t="s">
        <v>2273</v>
      </c>
      <c r="C298" s="147" t="s">
        <v>2277</v>
      </c>
      <c r="D298" s="147" t="s">
        <v>2274</v>
      </c>
      <c r="E298" s="147" t="s">
        <v>2276</v>
      </c>
      <c r="F298" s="147" t="s">
        <v>2275</v>
      </c>
      <c r="G298" s="147" t="s">
        <v>2278</v>
      </c>
      <c r="H298" s="147" t="s">
        <v>2278</v>
      </c>
      <c r="I298" s="147" t="s">
        <v>2105</v>
      </c>
      <c r="J298" s="147" t="s">
        <v>2106</v>
      </c>
      <c r="K298" s="147" t="str">
        <f>VLOOKUP(E298,'[1]Mẫu số 25- gói thầu số 5-HC'!I$21:K$208,3,0)</f>
        <v>400 g/hộp</v>
      </c>
      <c r="L298" s="148">
        <v>3200</v>
      </c>
      <c r="M298" s="147" t="s">
        <v>2251</v>
      </c>
      <c r="N298" s="158">
        <v>8850</v>
      </c>
      <c r="O298" s="158">
        <f t="shared" si="4"/>
        <v>28320000</v>
      </c>
      <c r="P298" s="142" t="s">
        <v>406</v>
      </c>
      <c r="Q298" s="147" t="s">
        <v>540</v>
      </c>
    </row>
    <row r="299" spans="1:17" ht="234.75" customHeight="1" x14ac:dyDescent="0.2">
      <c r="A299" s="147">
        <v>272</v>
      </c>
      <c r="B299" s="147" t="s">
        <v>2279</v>
      </c>
      <c r="C299" s="147" t="s">
        <v>2283</v>
      </c>
      <c r="D299" s="147" t="s">
        <v>2280</v>
      </c>
      <c r="E299" s="147" t="s">
        <v>2282</v>
      </c>
      <c r="F299" s="149" t="s">
        <v>2281</v>
      </c>
      <c r="G299" s="147" t="s">
        <v>2284</v>
      </c>
      <c r="H299" s="147" t="s">
        <v>2284</v>
      </c>
      <c r="I299" s="147" t="s">
        <v>2105</v>
      </c>
      <c r="J299" s="147" t="s">
        <v>2106</v>
      </c>
      <c r="K299" s="147" t="str">
        <f>VLOOKUP(E299,'[1]Mẫu số 25- gói thầu số 5-HC'!I$21:K$208,3,0)</f>
        <v>500 g/hộp</v>
      </c>
      <c r="L299" s="148">
        <v>500</v>
      </c>
      <c r="M299" s="147" t="s">
        <v>2251</v>
      </c>
      <c r="N299" s="158">
        <v>3450</v>
      </c>
      <c r="O299" s="158">
        <f t="shared" si="4"/>
        <v>1725000</v>
      </c>
      <c r="P299" s="142" t="s">
        <v>406</v>
      </c>
      <c r="Q299" s="147" t="s">
        <v>540</v>
      </c>
    </row>
    <row r="300" spans="1:17" ht="81.75" customHeight="1" x14ac:dyDescent="0.2">
      <c r="A300" s="147">
        <v>273</v>
      </c>
      <c r="B300" s="147" t="s">
        <v>2285</v>
      </c>
      <c r="C300" s="147" t="s">
        <v>2288</v>
      </c>
      <c r="D300" s="147" t="s">
        <v>2286</v>
      </c>
      <c r="E300" s="147" t="s">
        <v>2287</v>
      </c>
      <c r="F300" s="147" t="s">
        <v>2286</v>
      </c>
      <c r="G300" s="147" t="s">
        <v>2289</v>
      </c>
      <c r="H300" s="147" t="s">
        <v>2289</v>
      </c>
      <c r="I300" s="147" t="s">
        <v>2290</v>
      </c>
      <c r="J300" s="147" t="s">
        <v>2291</v>
      </c>
      <c r="K300" s="147" t="str">
        <f>VLOOKUP(E300,'[1]Mẫu số 25- gói thầu số 5-HC'!I$21:K$208,3,0)</f>
        <v>chai 500 ml</v>
      </c>
      <c r="L300" s="148">
        <v>500</v>
      </c>
      <c r="M300" s="147" t="s">
        <v>2251</v>
      </c>
      <c r="N300" s="158">
        <v>115</v>
      </c>
      <c r="O300" s="158">
        <f t="shared" si="4"/>
        <v>57500</v>
      </c>
      <c r="P300" s="142" t="s">
        <v>406</v>
      </c>
      <c r="Q300" s="147" t="s">
        <v>540</v>
      </c>
    </row>
    <row r="301" spans="1:17" ht="128.25" customHeight="1" x14ac:dyDescent="0.2">
      <c r="A301" s="147">
        <v>274</v>
      </c>
      <c r="B301" s="147" t="s">
        <v>2292</v>
      </c>
      <c r="C301" s="147" t="s">
        <v>2296</v>
      </c>
      <c r="D301" s="147" t="s">
        <v>2293</v>
      </c>
      <c r="E301" s="147" t="s">
        <v>2295</v>
      </c>
      <c r="F301" s="147" t="s">
        <v>2294</v>
      </c>
      <c r="G301" s="147" t="s">
        <v>2297</v>
      </c>
      <c r="H301" s="147" t="s">
        <v>2297</v>
      </c>
      <c r="I301" s="147" t="s">
        <v>2298</v>
      </c>
      <c r="J301" s="147" t="s">
        <v>2299</v>
      </c>
      <c r="K301" s="147" t="str">
        <f>VLOOKUP(E301,'[1]Mẫu số 25- gói thầu số 5-HC'!I$21:K$208,3,0)</f>
        <v>Bộ 4 chai 100ml</v>
      </c>
      <c r="L301" s="148">
        <v>2</v>
      </c>
      <c r="M301" s="147" t="s">
        <v>243</v>
      </c>
      <c r="N301" s="158">
        <v>315200</v>
      </c>
      <c r="O301" s="158">
        <f t="shared" si="4"/>
        <v>630400</v>
      </c>
      <c r="P301" s="142" t="s">
        <v>406</v>
      </c>
      <c r="Q301" s="147" t="s">
        <v>540</v>
      </c>
    </row>
    <row r="302" spans="1:17" ht="143.25" customHeight="1" x14ac:dyDescent="0.2">
      <c r="A302" s="147">
        <v>275</v>
      </c>
      <c r="B302" s="147" t="s">
        <v>2300</v>
      </c>
      <c r="C302" s="147" t="s">
        <v>2305</v>
      </c>
      <c r="D302" s="147" t="s">
        <v>2301</v>
      </c>
      <c r="E302" s="147" t="s">
        <v>2304</v>
      </c>
      <c r="F302" s="147" t="s">
        <v>2302</v>
      </c>
      <c r="G302" s="147" t="s">
        <v>2306</v>
      </c>
      <c r="H302" s="147" t="s">
        <v>2306</v>
      </c>
      <c r="I302" s="147" t="s">
        <v>2298</v>
      </c>
      <c r="J302" s="147" t="s">
        <v>2299</v>
      </c>
      <c r="K302" s="147" t="str">
        <f>VLOOKUP(E302,'[1]Mẫu số 25- gói thầu số 5-HC'!I$21:K$208,3,0)</f>
        <v>Bộ 3 chai 250ml</v>
      </c>
      <c r="L302" s="148">
        <v>2</v>
      </c>
      <c r="M302" s="147" t="s">
        <v>2303</v>
      </c>
      <c r="N302" s="158">
        <v>1375000</v>
      </c>
      <c r="O302" s="158">
        <f t="shared" si="4"/>
        <v>2750000</v>
      </c>
      <c r="P302" s="142" t="s">
        <v>406</v>
      </c>
      <c r="Q302" s="147" t="s">
        <v>540</v>
      </c>
    </row>
    <row r="303" spans="1:17" ht="271.5" customHeight="1" x14ac:dyDescent="0.2">
      <c r="A303" s="147">
        <v>276</v>
      </c>
      <c r="B303" s="147" t="s">
        <v>2307</v>
      </c>
      <c r="C303" s="147" t="s">
        <v>2311</v>
      </c>
      <c r="D303" s="147" t="s">
        <v>2308</v>
      </c>
      <c r="E303" s="147" t="s">
        <v>2310</v>
      </c>
      <c r="F303" s="147" t="s">
        <v>2309</v>
      </c>
      <c r="G303" s="147" t="s">
        <v>2312</v>
      </c>
      <c r="H303" s="147" t="s">
        <v>2312</v>
      </c>
      <c r="I303" s="147" t="s">
        <v>2313</v>
      </c>
      <c r="J303" s="147" t="s">
        <v>2314</v>
      </c>
      <c r="K303" s="147" t="str">
        <f>VLOOKUP(E303,'[1]Mẫu số 25- gói thầu số 5-HC'!I$21:K$208,3,0)</f>
        <v>50
test/hộp</v>
      </c>
      <c r="L303" s="148">
        <v>100</v>
      </c>
      <c r="M303" s="147" t="s">
        <v>635</v>
      </c>
      <c r="N303" s="158">
        <v>9650</v>
      </c>
      <c r="O303" s="158">
        <f t="shared" si="4"/>
        <v>965000</v>
      </c>
      <c r="P303" s="142" t="s">
        <v>406</v>
      </c>
      <c r="Q303" s="147" t="s">
        <v>540</v>
      </c>
    </row>
    <row r="304" spans="1:17" ht="42.75" customHeight="1" x14ac:dyDescent="0.2">
      <c r="A304" s="147"/>
      <c r="B304" s="147"/>
      <c r="C304" s="147"/>
      <c r="D304" s="161" t="s">
        <v>2495</v>
      </c>
      <c r="E304" s="147"/>
      <c r="F304" s="147"/>
      <c r="G304" s="147"/>
      <c r="H304" s="147"/>
      <c r="I304" s="147"/>
      <c r="J304" s="147"/>
      <c r="K304" s="147"/>
      <c r="L304" s="148"/>
      <c r="M304" s="147"/>
      <c r="N304" s="158"/>
      <c r="O304" s="158"/>
      <c r="P304" s="142"/>
      <c r="Q304" s="147"/>
    </row>
    <row r="305" spans="1:17" ht="215.25" customHeight="1" x14ac:dyDescent="0.2">
      <c r="A305" s="147">
        <v>277</v>
      </c>
      <c r="B305" s="147" t="s">
        <v>2315</v>
      </c>
      <c r="C305" s="147" t="s">
        <v>2319</v>
      </c>
      <c r="D305" s="147" t="s">
        <v>2316</v>
      </c>
      <c r="E305" s="147" t="s">
        <v>2318</v>
      </c>
      <c r="F305" s="147" t="s">
        <v>2317</v>
      </c>
      <c r="G305" s="147" t="s">
        <v>2320</v>
      </c>
      <c r="H305" s="147" t="s">
        <v>2320</v>
      </c>
      <c r="I305" s="147" t="s">
        <v>2321</v>
      </c>
      <c r="J305" s="147" t="s">
        <v>2322</v>
      </c>
      <c r="K305" s="147" t="str">
        <f>VLOOKUP(E305,'[1]Mẫu số 25- gói thầu số 5-HC'!I$21:K$208,3,0)</f>
        <v>Hộp 25 test</v>
      </c>
      <c r="L305" s="148">
        <v>30</v>
      </c>
      <c r="M305" s="147" t="s">
        <v>635</v>
      </c>
      <c r="N305" s="158">
        <v>101443</v>
      </c>
      <c r="O305" s="158">
        <f t="shared" si="4"/>
        <v>3043290</v>
      </c>
      <c r="P305" s="142" t="s">
        <v>406</v>
      </c>
      <c r="Q305" s="147" t="s">
        <v>540</v>
      </c>
    </row>
    <row r="306" spans="1:17" ht="252.75" customHeight="1" x14ac:dyDescent="0.2">
      <c r="A306" s="147">
        <v>278</v>
      </c>
      <c r="B306" s="147" t="s">
        <v>2323</v>
      </c>
      <c r="C306" s="147" t="s">
        <v>2327</v>
      </c>
      <c r="D306" s="147" t="s">
        <v>2324</v>
      </c>
      <c r="E306" s="147" t="s">
        <v>2326</v>
      </c>
      <c r="F306" s="147" t="s">
        <v>2325</v>
      </c>
      <c r="G306" s="147" t="s">
        <v>2328</v>
      </c>
      <c r="H306" s="147" t="s">
        <v>2328</v>
      </c>
      <c r="I306" s="147" t="s">
        <v>2329</v>
      </c>
      <c r="J306" s="147" t="s">
        <v>2330</v>
      </c>
      <c r="K306" s="147" t="str">
        <f>VLOOKUP(E306,'[1]Mẫu số 25- gói thầu số 5-HC'!I$21:K$208,3,0)</f>
        <v>Bộ 3 lọ x 10 ml</v>
      </c>
      <c r="L306" s="148">
        <v>80</v>
      </c>
      <c r="M306" s="147" t="s">
        <v>243</v>
      </c>
      <c r="N306" s="158">
        <v>230000</v>
      </c>
      <c r="O306" s="158">
        <f t="shared" si="4"/>
        <v>18400000</v>
      </c>
      <c r="P306" s="142" t="s">
        <v>406</v>
      </c>
      <c r="Q306" s="147" t="s">
        <v>540</v>
      </c>
    </row>
    <row r="307" spans="1:17" ht="291.75" customHeight="1" x14ac:dyDescent="0.2">
      <c r="A307" s="147">
        <v>279</v>
      </c>
      <c r="B307" s="147" t="s">
        <v>2331</v>
      </c>
      <c r="C307" s="147" t="s">
        <v>2335</v>
      </c>
      <c r="D307" s="147" t="s">
        <v>2332</v>
      </c>
      <c r="E307" s="147" t="s">
        <v>2334</v>
      </c>
      <c r="F307" s="147" t="s">
        <v>2333</v>
      </c>
      <c r="G307" s="147" t="s">
        <v>2336</v>
      </c>
      <c r="H307" s="147" t="s">
        <v>2336</v>
      </c>
      <c r="I307" s="147" t="s">
        <v>2337</v>
      </c>
      <c r="J307" s="147" t="s">
        <v>2338</v>
      </c>
      <c r="K307" s="147" t="str">
        <f>VLOOKUP(E307,'[1]Mẫu số 25- gói thầu số 5-HC'!I$21:K$208,3,0)</f>
        <v>25 test/Hộp</v>
      </c>
      <c r="L307" s="148">
        <v>200</v>
      </c>
      <c r="M307" s="147" t="s">
        <v>635</v>
      </c>
      <c r="N307" s="158">
        <v>73500</v>
      </c>
      <c r="O307" s="158">
        <f t="shared" si="4"/>
        <v>14700000</v>
      </c>
      <c r="P307" s="142" t="s">
        <v>406</v>
      </c>
      <c r="Q307" s="147" t="s">
        <v>540</v>
      </c>
    </row>
    <row r="308" spans="1:17" ht="120" customHeight="1" x14ac:dyDescent="0.2">
      <c r="A308" s="147">
        <v>280</v>
      </c>
      <c r="B308" s="147" t="s">
        <v>2339</v>
      </c>
      <c r="C308" s="147" t="s">
        <v>2343</v>
      </c>
      <c r="D308" s="147" t="s">
        <v>2340</v>
      </c>
      <c r="E308" s="147" t="s">
        <v>2342</v>
      </c>
      <c r="F308" s="147" t="s">
        <v>2341</v>
      </c>
      <c r="G308" s="147" t="s">
        <v>2344</v>
      </c>
      <c r="H308" s="147" t="s">
        <v>2344</v>
      </c>
      <c r="I308" s="147" t="s">
        <v>2329</v>
      </c>
      <c r="J308" s="147" t="s">
        <v>2330</v>
      </c>
      <c r="K308" s="147" t="str">
        <f>VLOOKUP(E308,'[1]Mẫu số 25- gói thầu số 5-HC'!I$21:K$208,3,0)</f>
        <v>Lọ 10ml</v>
      </c>
      <c r="L308" s="148">
        <v>80</v>
      </c>
      <c r="M308" s="147" t="s">
        <v>243</v>
      </c>
      <c r="N308" s="158">
        <v>140000</v>
      </c>
      <c r="O308" s="158">
        <f t="shared" si="4"/>
        <v>11200000</v>
      </c>
      <c r="P308" s="142" t="s">
        <v>406</v>
      </c>
      <c r="Q308" s="147" t="s">
        <v>540</v>
      </c>
    </row>
    <row r="309" spans="1:17" ht="248.25" customHeight="1" x14ac:dyDescent="0.2">
      <c r="A309" s="147">
        <v>281</v>
      </c>
      <c r="B309" s="147" t="s">
        <v>2345</v>
      </c>
      <c r="C309" s="147" t="s">
        <v>2349</v>
      </c>
      <c r="D309" s="147" t="s">
        <v>2346</v>
      </c>
      <c r="E309" s="147" t="s">
        <v>2348</v>
      </c>
      <c r="F309" s="163" t="s">
        <v>2347</v>
      </c>
      <c r="G309" s="147" t="s">
        <v>2350</v>
      </c>
      <c r="H309" s="147" t="s">
        <v>2350</v>
      </c>
      <c r="I309" s="147" t="s">
        <v>2351</v>
      </c>
      <c r="J309" s="147" t="s">
        <v>2352</v>
      </c>
      <c r="K309" s="147" t="str">
        <f>VLOOKUP(E309,'[1]Mẫu số 25- gói thầu số 5-HC'!I$21:K$208,3,0)</f>
        <v>500 test/ hộp</v>
      </c>
      <c r="L309" s="148">
        <v>10000</v>
      </c>
      <c r="M309" s="147" t="s">
        <v>635</v>
      </c>
      <c r="N309" s="159">
        <v>3400</v>
      </c>
      <c r="O309" s="158">
        <f t="shared" si="4"/>
        <v>34000000</v>
      </c>
      <c r="P309" s="142" t="s">
        <v>524</v>
      </c>
      <c r="Q309" s="147" t="s">
        <v>2026</v>
      </c>
    </row>
    <row r="310" spans="1:17" ht="377.25" customHeight="1" x14ac:dyDescent="0.2">
      <c r="A310" s="147">
        <v>282</v>
      </c>
      <c r="B310" s="147" t="s">
        <v>2353</v>
      </c>
      <c r="C310" s="147" t="s">
        <v>2357</v>
      </c>
      <c r="D310" s="147" t="s">
        <v>2354</v>
      </c>
      <c r="E310" s="147" t="s">
        <v>2356</v>
      </c>
      <c r="F310" s="163" t="s">
        <v>2355</v>
      </c>
      <c r="G310" s="147" t="s">
        <v>2358</v>
      </c>
      <c r="H310" s="147" t="s">
        <v>2358</v>
      </c>
      <c r="I310" s="147" t="s">
        <v>2321</v>
      </c>
      <c r="J310" s="147" t="s">
        <v>2322</v>
      </c>
      <c r="K310" s="147" t="str">
        <f>VLOOKUP(E310,'[1]Mẫu số 25- gói thầu số 5-HC'!I$21:K$208,3,0)</f>
        <v>Hộp 100 test</v>
      </c>
      <c r="L310" s="148">
        <v>100</v>
      </c>
      <c r="M310" s="147" t="s">
        <v>635</v>
      </c>
      <c r="N310" s="158">
        <v>28620</v>
      </c>
      <c r="O310" s="158">
        <f t="shared" si="4"/>
        <v>2862000</v>
      </c>
      <c r="P310" s="142" t="s">
        <v>406</v>
      </c>
      <c r="Q310" s="147" t="s">
        <v>540</v>
      </c>
    </row>
    <row r="311" spans="1:17" ht="194.25" customHeight="1" x14ac:dyDescent="0.2">
      <c r="A311" s="147">
        <v>283</v>
      </c>
      <c r="B311" s="147" t="s">
        <v>2359</v>
      </c>
      <c r="C311" s="147" t="s">
        <v>2363</v>
      </c>
      <c r="D311" s="147" t="s">
        <v>2360</v>
      </c>
      <c r="E311" s="147" t="s">
        <v>2362</v>
      </c>
      <c r="F311" s="147" t="s">
        <v>2361</v>
      </c>
      <c r="G311" s="147" t="s">
        <v>2364</v>
      </c>
      <c r="H311" s="147" t="s">
        <v>2364</v>
      </c>
      <c r="I311" s="147" t="s">
        <v>2321</v>
      </c>
      <c r="J311" s="147" t="s">
        <v>2322</v>
      </c>
      <c r="K311" s="147" t="str">
        <f>VLOOKUP(E311,'[1]Mẫu số 25- gói thầu số 5-HC'!I$21:K$208,3,0)</f>
        <v>Hộp 25 test</v>
      </c>
      <c r="L311" s="148">
        <v>100</v>
      </c>
      <c r="M311" s="147" t="s">
        <v>635</v>
      </c>
      <c r="N311" s="158">
        <v>112100</v>
      </c>
      <c r="O311" s="158">
        <f t="shared" si="4"/>
        <v>11210000</v>
      </c>
      <c r="P311" s="142" t="s">
        <v>406</v>
      </c>
      <c r="Q311" s="147" t="s">
        <v>540</v>
      </c>
    </row>
    <row r="312" spans="1:17" ht="105.75" customHeight="1" x14ac:dyDescent="0.2">
      <c r="A312" s="147">
        <v>284</v>
      </c>
      <c r="B312" s="147" t="s">
        <v>2365</v>
      </c>
      <c r="C312" s="147" t="s">
        <v>2369</v>
      </c>
      <c r="D312" s="147" t="s">
        <v>2366</v>
      </c>
      <c r="E312" s="147" t="s">
        <v>2368</v>
      </c>
      <c r="F312" s="147" t="s">
        <v>2367</v>
      </c>
      <c r="G312" s="147" t="s">
        <v>2368</v>
      </c>
      <c r="H312" s="147" t="s">
        <v>2368</v>
      </c>
      <c r="I312" s="147" t="s">
        <v>2290</v>
      </c>
      <c r="J312" s="147" t="s">
        <v>2291</v>
      </c>
      <c r="K312" s="147" t="str">
        <f>VLOOKUP(E312,'[1]Mẫu số 25- gói thầu số 5-HC'!I$21:K$208,3,0)</f>
        <v>chai 500 ml</v>
      </c>
      <c r="L312" s="148">
        <v>10000</v>
      </c>
      <c r="M312" s="147" t="s">
        <v>535</v>
      </c>
      <c r="N312" s="158">
        <v>105</v>
      </c>
      <c r="O312" s="158">
        <f t="shared" si="4"/>
        <v>1050000</v>
      </c>
      <c r="P312" s="142" t="s">
        <v>406</v>
      </c>
      <c r="Q312" s="147" t="s">
        <v>540</v>
      </c>
    </row>
    <row r="313" spans="1:17" ht="105.75" customHeight="1" x14ac:dyDescent="0.2">
      <c r="A313" s="147">
        <v>285</v>
      </c>
      <c r="B313" s="147" t="s">
        <v>2370</v>
      </c>
      <c r="C313" s="147" t="s">
        <v>2375</v>
      </c>
      <c r="D313" s="147" t="s">
        <v>2371</v>
      </c>
      <c r="E313" s="147" t="s">
        <v>2374</v>
      </c>
      <c r="F313" s="147" t="s">
        <v>2372</v>
      </c>
      <c r="G313" s="147">
        <v>990939</v>
      </c>
      <c r="H313" s="147">
        <v>990939</v>
      </c>
      <c r="I313" s="147" t="s">
        <v>2376</v>
      </c>
      <c r="J313" s="147" t="s">
        <v>2377</v>
      </c>
      <c r="K313" s="147" t="str">
        <f>VLOOKUP(E313,'[1]Mẫu số 25- gói thầu số 5-HC'!I$21:K$208,3,0)</f>
        <v>1000ml/ chai</v>
      </c>
      <c r="L313" s="148">
        <v>5</v>
      </c>
      <c r="M313" s="147" t="s">
        <v>2373</v>
      </c>
      <c r="N313" s="158">
        <v>1685000</v>
      </c>
      <c r="O313" s="158">
        <f t="shared" si="4"/>
        <v>8425000</v>
      </c>
      <c r="P313" s="142" t="s">
        <v>406</v>
      </c>
      <c r="Q313" s="147" t="s">
        <v>540</v>
      </c>
    </row>
    <row r="314" spans="1:17" ht="105.75" customHeight="1" x14ac:dyDescent="0.2">
      <c r="A314" s="147">
        <v>286</v>
      </c>
      <c r="B314" s="147" t="s">
        <v>2378</v>
      </c>
      <c r="C314" s="147" t="s">
        <v>2383</v>
      </c>
      <c r="D314" s="147" t="s">
        <v>2379</v>
      </c>
      <c r="E314" s="147" t="s">
        <v>2382</v>
      </c>
      <c r="F314" s="147" t="s">
        <v>2380</v>
      </c>
      <c r="G314" s="147">
        <v>6765540</v>
      </c>
      <c r="H314" s="147">
        <v>6765540</v>
      </c>
      <c r="I314" s="147" t="s">
        <v>2384</v>
      </c>
      <c r="J314" s="147" t="s">
        <v>2385</v>
      </c>
      <c r="K314" s="147" t="str">
        <f>VLOOKUP(E314,'[1]Mẫu số 25- gói thầu số 5-HC'!I$21:K$208,3,0)</f>
        <v>Hộp 6 lọ</v>
      </c>
      <c r="L314" s="148">
        <v>1</v>
      </c>
      <c r="M314" s="147" t="s">
        <v>2381</v>
      </c>
      <c r="N314" s="158">
        <v>7985000</v>
      </c>
      <c r="O314" s="158">
        <f t="shared" si="4"/>
        <v>7985000</v>
      </c>
      <c r="P314" s="142" t="s">
        <v>406</v>
      </c>
      <c r="Q314" s="147" t="s">
        <v>540</v>
      </c>
    </row>
    <row r="315" spans="1:17" ht="179.25" customHeight="1" x14ac:dyDescent="0.2">
      <c r="A315" s="147">
        <v>287</v>
      </c>
      <c r="B315" s="147" t="s">
        <v>2386</v>
      </c>
      <c r="C315" s="147" t="s">
        <v>2390</v>
      </c>
      <c r="D315" s="147" t="s">
        <v>2387</v>
      </c>
      <c r="E315" s="147" t="s">
        <v>2389</v>
      </c>
      <c r="F315" s="147" t="s">
        <v>2388</v>
      </c>
      <c r="G315" s="147">
        <v>6765015</v>
      </c>
      <c r="H315" s="147">
        <v>6765015</v>
      </c>
      <c r="I315" s="147" t="s">
        <v>2384</v>
      </c>
      <c r="J315" s="147" t="s">
        <v>2385</v>
      </c>
      <c r="K315" s="147" t="str">
        <f>VLOOKUP(E315,'[1]Mẫu số 25- gói thầu số 5-HC'!I$21:K$208,3,0)</f>
        <v>Hộp (6 lọ A + 6 lọ B)</v>
      </c>
      <c r="L315" s="148">
        <v>1</v>
      </c>
      <c r="M315" s="147" t="s">
        <v>2381</v>
      </c>
      <c r="N315" s="158">
        <v>7645000</v>
      </c>
      <c r="O315" s="158">
        <f t="shared" si="4"/>
        <v>7645000</v>
      </c>
      <c r="P315" s="142" t="s">
        <v>406</v>
      </c>
      <c r="Q315" s="147" t="s">
        <v>540</v>
      </c>
    </row>
    <row r="316" spans="1:17" ht="122.25" customHeight="1" x14ac:dyDescent="0.2">
      <c r="A316" s="147">
        <v>288</v>
      </c>
      <c r="B316" s="147" t="s">
        <v>2391</v>
      </c>
      <c r="C316" s="147" t="s">
        <v>2396</v>
      </c>
      <c r="D316" s="147" t="s">
        <v>2392</v>
      </c>
      <c r="E316" s="147" t="s">
        <v>2395</v>
      </c>
      <c r="F316" s="147" t="s">
        <v>2393</v>
      </c>
      <c r="G316" s="147">
        <v>8336</v>
      </c>
      <c r="H316" s="147">
        <v>8336</v>
      </c>
      <c r="I316" s="147" t="s">
        <v>2384</v>
      </c>
      <c r="J316" s="147" t="s">
        <v>2385</v>
      </c>
      <c r="K316" s="147" t="str">
        <f>VLOOKUP(E316,'[1]Mẫu số 25- gói thầu số 5-HC'!I$21:K$208,3,0)</f>
        <v>Thùng/ 10 gói x0.9kg</v>
      </c>
      <c r="L316" s="148">
        <v>20000</v>
      </c>
      <c r="M316" s="147" t="s">
        <v>2394</v>
      </c>
      <c r="N316" s="158">
        <v>427</v>
      </c>
      <c r="O316" s="158">
        <f t="shared" si="4"/>
        <v>8540000</v>
      </c>
      <c r="P316" s="142" t="s">
        <v>406</v>
      </c>
      <c r="Q316" s="147" t="s">
        <v>540</v>
      </c>
    </row>
    <row r="317" spans="1:17" ht="83.25" customHeight="1" x14ac:dyDescent="0.2">
      <c r="A317" s="147">
        <v>289</v>
      </c>
      <c r="B317" s="147" t="s">
        <v>2397</v>
      </c>
      <c r="C317" s="147" t="s">
        <v>2400</v>
      </c>
      <c r="D317" s="147" t="s">
        <v>2398</v>
      </c>
      <c r="E317" s="147" t="s">
        <v>2399</v>
      </c>
      <c r="F317" s="147" t="s">
        <v>2398</v>
      </c>
      <c r="G317" s="147" t="s">
        <v>2399</v>
      </c>
      <c r="H317" s="147" t="s">
        <v>2399</v>
      </c>
      <c r="I317" s="147" t="s">
        <v>2290</v>
      </c>
      <c r="J317" s="147" t="s">
        <v>2291</v>
      </c>
      <c r="K317" s="147" t="str">
        <f>VLOOKUP(E317,'[1]Mẫu số 25- gói thầu số 5-HC'!I$21:K$208,3,0)</f>
        <v>250g/lọ</v>
      </c>
      <c r="L317" s="148">
        <v>1000</v>
      </c>
      <c r="M317" s="147" t="s">
        <v>2251</v>
      </c>
      <c r="N317" s="158">
        <v>5285</v>
      </c>
      <c r="O317" s="158">
        <f t="shared" si="4"/>
        <v>5285000</v>
      </c>
      <c r="P317" s="142" t="s">
        <v>406</v>
      </c>
      <c r="Q317" s="147" t="s">
        <v>540</v>
      </c>
    </row>
    <row r="318" spans="1:17" ht="87.75" customHeight="1" x14ac:dyDescent="0.2">
      <c r="A318" s="147">
        <v>290</v>
      </c>
      <c r="B318" s="147" t="s">
        <v>2401</v>
      </c>
      <c r="C318" s="147" t="s">
        <v>2404</v>
      </c>
      <c r="D318" s="147" t="s">
        <v>2402</v>
      </c>
      <c r="E318" s="147" t="s">
        <v>2403</v>
      </c>
      <c r="F318" s="147" t="s">
        <v>2402</v>
      </c>
      <c r="G318" s="147" t="s">
        <v>2403</v>
      </c>
      <c r="H318" s="147" t="s">
        <v>2403</v>
      </c>
      <c r="I318" s="147" t="s">
        <v>2290</v>
      </c>
      <c r="J318" s="147" t="s">
        <v>2291</v>
      </c>
      <c r="K318" s="147" t="str">
        <f>VLOOKUP(E318,'[1]Mẫu số 25- gói thầu số 5-HC'!I$21:K$208,3,0)</f>
        <v>500g/lộ</v>
      </c>
      <c r="L318" s="148">
        <v>1000</v>
      </c>
      <c r="M318" s="147" t="s">
        <v>2251</v>
      </c>
      <c r="N318" s="158">
        <v>3450</v>
      </c>
      <c r="O318" s="158">
        <f t="shared" si="4"/>
        <v>3450000</v>
      </c>
      <c r="P318" s="142" t="s">
        <v>406</v>
      </c>
      <c r="Q318" s="147" t="s">
        <v>540</v>
      </c>
    </row>
    <row r="319" spans="1:17" ht="92.25" customHeight="1" x14ac:dyDescent="0.2">
      <c r="A319" s="147">
        <v>291</v>
      </c>
      <c r="B319" s="147" t="s">
        <v>2405</v>
      </c>
      <c r="C319" s="147" t="s">
        <v>2409</v>
      </c>
      <c r="D319" s="147" t="s">
        <v>2406</v>
      </c>
      <c r="E319" s="147" t="s">
        <v>2408</v>
      </c>
      <c r="F319" s="147" t="s">
        <v>2407</v>
      </c>
      <c r="G319" s="147" t="s">
        <v>2408</v>
      </c>
      <c r="H319" s="147" t="s">
        <v>2408</v>
      </c>
      <c r="I319" s="147" t="s">
        <v>2410</v>
      </c>
      <c r="J319" s="147" t="s">
        <v>2411</v>
      </c>
      <c r="K319" s="147" t="str">
        <f>VLOOKUP(E319,'[1]Mẫu số 25- gói thầu số 5-HC'!I$21:K$208,3,0)</f>
        <v>165kg/phuy</v>
      </c>
      <c r="L319" s="148">
        <v>10000</v>
      </c>
      <c r="M319" s="147" t="s">
        <v>535</v>
      </c>
      <c r="N319" s="169">
        <v>47.7</v>
      </c>
      <c r="O319" s="158">
        <f>L319*N319</f>
        <v>477000</v>
      </c>
      <c r="P319" s="167" t="s">
        <v>406</v>
      </c>
      <c r="Q319" s="147" t="s">
        <v>540</v>
      </c>
    </row>
    <row r="320" spans="1:17" ht="102" customHeight="1" x14ac:dyDescent="0.2">
      <c r="A320" s="147">
        <v>292</v>
      </c>
      <c r="B320" s="147" t="s">
        <v>2412</v>
      </c>
      <c r="C320" s="147" t="s">
        <v>2416</v>
      </c>
      <c r="D320" s="147" t="s">
        <v>2413</v>
      </c>
      <c r="E320" s="147" t="s">
        <v>2413</v>
      </c>
      <c r="F320" s="147" t="s">
        <v>2414</v>
      </c>
      <c r="G320" s="147" t="s">
        <v>2417</v>
      </c>
      <c r="H320" s="147" t="s">
        <v>2417</v>
      </c>
      <c r="I320" s="147" t="s">
        <v>2418</v>
      </c>
      <c r="J320" s="147" t="s">
        <v>2419</v>
      </c>
      <c r="K320" s="147" t="str">
        <f>VLOOKUP(E320,'[1]Mẫu số 25- gói thầu số 5-HC'!I$21:K$208,3,0)</f>
        <v>01 cuộn/túi</v>
      </c>
      <c r="L320" s="148">
        <v>400</v>
      </c>
      <c r="M320" s="147" t="s">
        <v>2415</v>
      </c>
      <c r="N320" s="158">
        <v>8520</v>
      </c>
      <c r="O320" s="158">
        <f t="shared" si="4"/>
        <v>3408000</v>
      </c>
      <c r="P320" s="142" t="s">
        <v>406</v>
      </c>
      <c r="Q320" s="147" t="s">
        <v>540</v>
      </c>
    </row>
    <row r="321" spans="1:17" ht="93" customHeight="1" x14ac:dyDescent="0.2">
      <c r="A321" s="147">
        <v>293</v>
      </c>
      <c r="B321" s="147" t="s">
        <v>2420</v>
      </c>
      <c r="C321" s="147" t="s">
        <v>2425</v>
      </c>
      <c r="D321" s="147" t="s">
        <v>2421</v>
      </c>
      <c r="E321" s="147" t="s">
        <v>2424</v>
      </c>
      <c r="F321" s="147" t="s">
        <v>2422</v>
      </c>
      <c r="G321" s="147" t="s">
        <v>2426</v>
      </c>
      <c r="H321" s="147" t="s">
        <v>2426</v>
      </c>
      <c r="I321" s="147" t="s">
        <v>33</v>
      </c>
      <c r="J321" s="147" t="s">
        <v>2427</v>
      </c>
      <c r="K321" s="147" t="str">
        <f>VLOOKUP(E321,'[1]Mẫu số 25- gói thầu số 5-HC'!I$21:K$208,3,0)</f>
        <v>25kg/Bao</v>
      </c>
      <c r="L321" s="148">
        <v>200000</v>
      </c>
      <c r="M321" s="147" t="s">
        <v>2423</v>
      </c>
      <c r="N321" s="158">
        <v>26</v>
      </c>
      <c r="O321" s="158">
        <f t="shared" si="4"/>
        <v>5200000</v>
      </c>
      <c r="P321" s="142" t="s">
        <v>406</v>
      </c>
      <c r="Q321" s="147" t="s">
        <v>540</v>
      </c>
    </row>
    <row r="322" spans="1:17" ht="94.5" customHeight="1" x14ac:dyDescent="0.2">
      <c r="A322" s="147">
        <v>294</v>
      </c>
      <c r="B322" s="147" t="s">
        <v>2428</v>
      </c>
      <c r="C322" s="147" t="s">
        <v>2431</v>
      </c>
      <c r="D322" s="147" t="s">
        <v>2429</v>
      </c>
      <c r="E322" s="147" t="s">
        <v>2429</v>
      </c>
      <c r="F322" s="147" t="s">
        <v>2430</v>
      </c>
      <c r="G322" s="147" t="s">
        <v>2429</v>
      </c>
      <c r="H322" s="147" t="s">
        <v>2429</v>
      </c>
      <c r="I322" s="147" t="s">
        <v>24</v>
      </c>
      <c r="J322" s="147" t="s">
        <v>2432</v>
      </c>
      <c r="K322" s="147" t="str">
        <f>VLOOKUP(E322,'[1]Mẫu số 25- gói thầu số 5-HC'!I$21:K$208,3,0)</f>
        <v>Can 30 lít</v>
      </c>
      <c r="L322" s="148">
        <v>60000</v>
      </c>
      <c r="M322" s="147" t="s">
        <v>535</v>
      </c>
      <c r="N322" s="159">
        <v>64</v>
      </c>
      <c r="O322" s="158">
        <f t="shared" si="4"/>
        <v>3840000</v>
      </c>
      <c r="P322" s="142" t="s">
        <v>523</v>
      </c>
      <c r="Q322" s="147" t="s">
        <v>2433</v>
      </c>
    </row>
    <row r="323" spans="1:17" ht="96.75" customHeight="1" x14ac:dyDescent="0.2">
      <c r="A323" s="147">
        <v>295</v>
      </c>
      <c r="B323" s="147" t="s">
        <v>2434</v>
      </c>
      <c r="C323" s="147" t="s">
        <v>2439</v>
      </c>
      <c r="D323" s="147" t="s">
        <v>2435</v>
      </c>
      <c r="E323" s="147" t="s">
        <v>2438</v>
      </c>
      <c r="F323" s="147" t="s">
        <v>2436</v>
      </c>
      <c r="G323" s="147" t="s">
        <v>2438</v>
      </c>
      <c r="H323" s="147" t="s">
        <v>2438</v>
      </c>
      <c r="I323" s="147" t="s">
        <v>2440</v>
      </c>
      <c r="J323" s="147" t="s">
        <v>2441</v>
      </c>
      <c r="K323" s="147" t="str">
        <f>VLOOKUP(E323,'[1]Mẫu số 25- gói thầu số 5-HC'!I$21:K$208,3,0)</f>
        <v>25Kg/bao</v>
      </c>
      <c r="L323" s="148">
        <v>2000</v>
      </c>
      <c r="M323" s="147" t="s">
        <v>2437</v>
      </c>
      <c r="N323" s="158">
        <v>9250</v>
      </c>
      <c r="O323" s="158">
        <f t="shared" si="4"/>
        <v>18500000</v>
      </c>
      <c r="P323" s="142" t="s">
        <v>406</v>
      </c>
      <c r="Q323" s="147" t="s">
        <v>540</v>
      </c>
    </row>
    <row r="324" spans="1:17" ht="90" customHeight="1" x14ac:dyDescent="0.2">
      <c r="A324" s="147">
        <v>296</v>
      </c>
      <c r="B324" s="147" t="s">
        <v>2442</v>
      </c>
      <c r="C324" s="147" t="s">
        <v>2445</v>
      </c>
      <c r="D324" s="147" t="s">
        <v>2443</v>
      </c>
      <c r="E324" s="147" t="s">
        <v>2443</v>
      </c>
      <c r="F324" s="147" t="s">
        <v>2444</v>
      </c>
      <c r="G324" s="147" t="s">
        <v>2446</v>
      </c>
      <c r="H324" s="147" t="s">
        <v>2446</v>
      </c>
      <c r="I324" s="147" t="s">
        <v>24</v>
      </c>
      <c r="J324" s="147" t="s">
        <v>2432</v>
      </c>
      <c r="K324" s="147" t="str">
        <f>VLOOKUP(E324,[7]Sheet1!H$11:J$15,3,0)</f>
        <v>30 lít /can</v>
      </c>
      <c r="L324" s="148">
        <v>1500000</v>
      </c>
      <c r="M324" s="147" t="s">
        <v>535</v>
      </c>
      <c r="N324" s="159">
        <v>25</v>
      </c>
      <c r="O324" s="158">
        <f t="shared" si="4"/>
        <v>37500000</v>
      </c>
      <c r="P324" s="142" t="s">
        <v>523</v>
      </c>
      <c r="Q324" s="147" t="s">
        <v>2433</v>
      </c>
    </row>
    <row r="325" spans="1:17" ht="81" customHeight="1" x14ac:dyDescent="0.2">
      <c r="A325" s="147">
        <v>297</v>
      </c>
      <c r="B325" s="147" t="s">
        <v>2447</v>
      </c>
      <c r="C325" s="147" t="s">
        <v>2451</v>
      </c>
      <c r="D325" s="147" t="s">
        <v>2448</v>
      </c>
      <c r="E325" s="147" t="s">
        <v>2448</v>
      </c>
      <c r="F325" s="147" t="s">
        <v>2449</v>
      </c>
      <c r="G325" s="147" t="s">
        <v>2448</v>
      </c>
      <c r="H325" s="147" t="s">
        <v>2448</v>
      </c>
      <c r="I325" s="147" t="s">
        <v>2452</v>
      </c>
      <c r="J325" s="147" t="s">
        <v>2453</v>
      </c>
      <c r="K325" s="147" t="str">
        <f>VLOOKUP(E325,'[1]Mẫu số 25- gói thầu số 5-HC'!I$21:K$208,3,0)</f>
        <v>Thùng 25Kg</v>
      </c>
      <c r="L325" s="148">
        <v>75</v>
      </c>
      <c r="M325" s="147" t="s">
        <v>2450</v>
      </c>
      <c r="N325" s="158">
        <v>112500</v>
      </c>
      <c r="O325" s="158">
        <f t="shared" si="4"/>
        <v>8437500</v>
      </c>
      <c r="P325" s="142" t="s">
        <v>406</v>
      </c>
      <c r="Q325" s="147" t="s">
        <v>540</v>
      </c>
    </row>
    <row r="326" spans="1:17" ht="85.5" customHeight="1" x14ac:dyDescent="0.2">
      <c r="A326" s="147">
        <v>298</v>
      </c>
      <c r="B326" s="147" t="s">
        <v>2454</v>
      </c>
      <c r="C326" s="147" t="s">
        <v>2458</v>
      </c>
      <c r="D326" s="147" t="s">
        <v>2455</v>
      </c>
      <c r="E326" s="147" t="s">
        <v>2457</v>
      </c>
      <c r="F326" s="147" t="s">
        <v>2456</v>
      </c>
      <c r="G326" s="147" t="s">
        <v>2457</v>
      </c>
      <c r="H326" s="147" t="s">
        <v>2457</v>
      </c>
      <c r="I326" s="147" t="s">
        <v>2452</v>
      </c>
      <c r="J326" s="147" t="s">
        <v>2452</v>
      </c>
      <c r="K326" s="147" t="str">
        <f>VLOOKUP(E326,'[1]Mẫu số 25- gói thầu số 5-HC'!I$21:K$208,3,0)</f>
        <v>chai 500 ml</v>
      </c>
      <c r="L326" s="148">
        <v>5000</v>
      </c>
      <c r="M326" s="147" t="s">
        <v>535</v>
      </c>
      <c r="N326" s="158">
        <v>78</v>
      </c>
      <c r="O326" s="158">
        <f t="shared" si="4"/>
        <v>390000</v>
      </c>
      <c r="P326" s="142" t="s">
        <v>406</v>
      </c>
      <c r="Q326" s="147" t="s">
        <v>540</v>
      </c>
    </row>
    <row r="327" spans="1:17" ht="30" customHeight="1" x14ac:dyDescent="0.2">
      <c r="A327" s="162"/>
      <c r="B327" s="162"/>
      <c r="C327" s="164" t="s">
        <v>2497</v>
      </c>
      <c r="D327" s="164"/>
      <c r="E327" s="164"/>
      <c r="F327" s="164"/>
      <c r="G327" s="164"/>
      <c r="H327" s="164"/>
      <c r="I327" s="164"/>
      <c r="J327" s="164"/>
      <c r="K327" s="164"/>
      <c r="L327" s="164"/>
      <c r="M327" s="164"/>
      <c r="N327" s="164"/>
      <c r="O327" s="165">
        <f>SUM(O9:O326)</f>
        <v>8894460695</v>
      </c>
      <c r="P327" s="162"/>
      <c r="Q327" s="162"/>
    </row>
  </sheetData>
  <autoFilter ref="A7:Q327" xr:uid="{3019A9A2-B67F-4320-98A8-91714CF8DC69}"/>
  <mergeCells count="3">
    <mergeCell ref="A1:Q1"/>
    <mergeCell ref="A2:Q2"/>
    <mergeCell ref="A3:Q3"/>
  </mergeCells>
  <conditionalFormatting sqref="P235">
    <cfRule type="duplicateValues" dxfId="142" priority="143"/>
  </conditionalFormatting>
  <conditionalFormatting sqref="P236:P237">
    <cfRule type="duplicateValues" dxfId="141" priority="142"/>
  </conditionalFormatting>
  <conditionalFormatting sqref="P240">
    <cfRule type="duplicateValues" dxfId="140" priority="141"/>
  </conditionalFormatting>
  <conditionalFormatting sqref="P241">
    <cfRule type="duplicateValues" dxfId="139" priority="140"/>
  </conditionalFormatting>
  <conditionalFormatting sqref="P242">
    <cfRule type="duplicateValues" dxfId="138" priority="139"/>
  </conditionalFormatting>
  <conditionalFormatting sqref="P243">
    <cfRule type="duplicateValues" dxfId="137" priority="138"/>
  </conditionalFormatting>
  <conditionalFormatting sqref="P244">
    <cfRule type="duplicateValues" dxfId="136" priority="137"/>
  </conditionalFormatting>
  <conditionalFormatting sqref="P245">
    <cfRule type="duplicateValues" dxfId="135" priority="136"/>
  </conditionalFormatting>
  <conditionalFormatting sqref="P246">
    <cfRule type="duplicateValues" dxfId="134" priority="135"/>
  </conditionalFormatting>
  <conditionalFormatting sqref="P247">
    <cfRule type="duplicateValues" dxfId="133" priority="134"/>
  </conditionalFormatting>
  <conditionalFormatting sqref="P248:P249">
    <cfRule type="duplicateValues" dxfId="132" priority="133"/>
  </conditionalFormatting>
  <conditionalFormatting sqref="P130">
    <cfRule type="duplicateValues" dxfId="131" priority="132"/>
  </conditionalFormatting>
  <conditionalFormatting sqref="P131">
    <cfRule type="duplicateValues" dxfId="130" priority="131"/>
  </conditionalFormatting>
  <conditionalFormatting sqref="P132">
    <cfRule type="duplicateValues" dxfId="129" priority="130"/>
  </conditionalFormatting>
  <conditionalFormatting sqref="P133">
    <cfRule type="duplicateValues" dxfId="128" priority="129"/>
  </conditionalFormatting>
  <conditionalFormatting sqref="P134">
    <cfRule type="duplicateValues" dxfId="127" priority="128"/>
  </conditionalFormatting>
  <conditionalFormatting sqref="P135">
    <cfRule type="duplicateValues" dxfId="126" priority="127"/>
  </conditionalFormatting>
  <conditionalFormatting sqref="P136">
    <cfRule type="duplicateValues" dxfId="125" priority="126"/>
  </conditionalFormatting>
  <conditionalFormatting sqref="P138">
    <cfRule type="duplicateValues" dxfId="124" priority="125"/>
  </conditionalFormatting>
  <conditionalFormatting sqref="P142:P143">
    <cfRule type="duplicateValues" dxfId="123" priority="124"/>
  </conditionalFormatting>
  <conditionalFormatting sqref="P257">
    <cfRule type="duplicateValues" dxfId="122" priority="123"/>
  </conditionalFormatting>
  <conditionalFormatting sqref="P258">
    <cfRule type="duplicateValues" dxfId="121" priority="122"/>
  </conditionalFormatting>
  <conditionalFormatting sqref="P259">
    <cfRule type="duplicateValues" dxfId="120" priority="121"/>
  </conditionalFormatting>
  <conditionalFormatting sqref="P260:P261">
    <cfRule type="duplicateValues" dxfId="119" priority="120"/>
  </conditionalFormatting>
  <conditionalFormatting sqref="P193">
    <cfRule type="duplicateValues" dxfId="118" priority="119"/>
  </conditionalFormatting>
  <conditionalFormatting sqref="P194">
    <cfRule type="duplicateValues" dxfId="117" priority="118"/>
  </conditionalFormatting>
  <conditionalFormatting sqref="P195">
    <cfRule type="duplicateValues" dxfId="116" priority="117"/>
  </conditionalFormatting>
  <conditionalFormatting sqref="P196">
    <cfRule type="duplicateValues" dxfId="115" priority="116"/>
  </conditionalFormatting>
  <conditionalFormatting sqref="P197">
    <cfRule type="duplicateValues" dxfId="114" priority="115"/>
  </conditionalFormatting>
  <conditionalFormatting sqref="P198">
    <cfRule type="duplicateValues" dxfId="113" priority="114"/>
  </conditionalFormatting>
  <conditionalFormatting sqref="P199">
    <cfRule type="duplicateValues" dxfId="112" priority="113"/>
  </conditionalFormatting>
  <conditionalFormatting sqref="P200:P201">
    <cfRule type="duplicateValues" dxfId="111" priority="112"/>
  </conditionalFormatting>
  <conditionalFormatting sqref="P213">
    <cfRule type="duplicateValues" dxfId="110" priority="111"/>
  </conditionalFormatting>
  <conditionalFormatting sqref="P214">
    <cfRule type="duplicateValues" dxfId="109" priority="110"/>
  </conditionalFormatting>
  <conditionalFormatting sqref="P215">
    <cfRule type="duplicateValues" dxfId="108" priority="109"/>
  </conditionalFormatting>
  <conditionalFormatting sqref="P216">
    <cfRule type="duplicateValues" dxfId="107" priority="108"/>
  </conditionalFormatting>
  <conditionalFormatting sqref="P217">
    <cfRule type="duplicateValues" dxfId="106" priority="107"/>
  </conditionalFormatting>
  <conditionalFormatting sqref="P218:P219">
    <cfRule type="duplicateValues" dxfId="105" priority="106"/>
  </conditionalFormatting>
  <conditionalFormatting sqref="P220">
    <cfRule type="duplicateValues" dxfId="104" priority="105"/>
  </conditionalFormatting>
  <conditionalFormatting sqref="P221">
    <cfRule type="duplicateValues" dxfId="103" priority="104"/>
  </conditionalFormatting>
  <conditionalFormatting sqref="P222">
    <cfRule type="duplicateValues" dxfId="102" priority="103"/>
  </conditionalFormatting>
  <conditionalFormatting sqref="P223">
    <cfRule type="duplicateValues" dxfId="101" priority="102"/>
  </conditionalFormatting>
  <conditionalFormatting sqref="P224">
    <cfRule type="duplicateValues" dxfId="100" priority="101"/>
  </conditionalFormatting>
  <conditionalFormatting sqref="P225">
    <cfRule type="duplicateValues" dxfId="99" priority="100"/>
  </conditionalFormatting>
  <conditionalFormatting sqref="P226">
    <cfRule type="duplicateValues" dxfId="98" priority="99"/>
  </conditionalFormatting>
  <conditionalFormatting sqref="P227">
    <cfRule type="duplicateValues" dxfId="97" priority="98"/>
  </conditionalFormatting>
  <conditionalFormatting sqref="P228">
    <cfRule type="duplicateValues" dxfId="96" priority="97"/>
  </conditionalFormatting>
  <conditionalFormatting sqref="P229">
    <cfRule type="duplicateValues" dxfId="95" priority="96"/>
  </conditionalFormatting>
  <conditionalFormatting sqref="P230:P231">
    <cfRule type="duplicateValues" dxfId="94" priority="95"/>
  </conditionalFormatting>
  <conditionalFormatting sqref="P250">
    <cfRule type="duplicateValues" dxfId="93" priority="94"/>
  </conditionalFormatting>
  <conditionalFormatting sqref="P251">
    <cfRule type="duplicateValues" dxfId="92" priority="93"/>
  </conditionalFormatting>
  <conditionalFormatting sqref="P252">
    <cfRule type="duplicateValues" dxfId="91" priority="92"/>
  </conditionalFormatting>
  <conditionalFormatting sqref="P253:P254">
    <cfRule type="duplicateValues" dxfId="90" priority="91"/>
  </conditionalFormatting>
  <conditionalFormatting sqref="P262">
    <cfRule type="duplicateValues" dxfId="89" priority="90"/>
  </conditionalFormatting>
  <conditionalFormatting sqref="P263">
    <cfRule type="duplicateValues" dxfId="88" priority="89"/>
  </conditionalFormatting>
  <conditionalFormatting sqref="P264">
    <cfRule type="duplicateValues" dxfId="87" priority="88"/>
  </conditionalFormatting>
  <conditionalFormatting sqref="P266">
    <cfRule type="duplicateValues" dxfId="86" priority="87"/>
  </conditionalFormatting>
  <conditionalFormatting sqref="P269">
    <cfRule type="duplicateValues" dxfId="85" priority="86"/>
  </conditionalFormatting>
  <conditionalFormatting sqref="P270">
    <cfRule type="duplicateValues" dxfId="84" priority="85"/>
  </conditionalFormatting>
  <conditionalFormatting sqref="P271">
    <cfRule type="duplicateValues" dxfId="83" priority="84"/>
  </conditionalFormatting>
  <conditionalFormatting sqref="P272">
    <cfRule type="duplicateValues" dxfId="82" priority="83"/>
  </conditionalFormatting>
  <conditionalFormatting sqref="P274">
    <cfRule type="duplicateValues" dxfId="81" priority="82"/>
  </conditionalFormatting>
  <conditionalFormatting sqref="P275">
    <cfRule type="duplicateValues" dxfId="80" priority="81"/>
  </conditionalFormatting>
  <conditionalFormatting sqref="P276">
    <cfRule type="duplicateValues" dxfId="79" priority="80"/>
  </conditionalFormatting>
  <conditionalFormatting sqref="P277">
    <cfRule type="duplicateValues" dxfId="78" priority="79"/>
  </conditionalFormatting>
  <conditionalFormatting sqref="P278">
    <cfRule type="duplicateValues" dxfId="77" priority="78"/>
  </conditionalFormatting>
  <conditionalFormatting sqref="P279">
    <cfRule type="duplicateValues" dxfId="76" priority="77"/>
  </conditionalFormatting>
  <conditionalFormatting sqref="P280">
    <cfRule type="duplicateValues" dxfId="75" priority="76"/>
  </conditionalFormatting>
  <conditionalFormatting sqref="P282">
    <cfRule type="duplicateValues" dxfId="74" priority="75"/>
  </conditionalFormatting>
  <conditionalFormatting sqref="P284">
    <cfRule type="duplicateValues" dxfId="73" priority="74"/>
  </conditionalFormatting>
  <conditionalFormatting sqref="P285">
    <cfRule type="duplicateValues" dxfId="72" priority="73"/>
  </conditionalFormatting>
  <conditionalFormatting sqref="P286">
    <cfRule type="duplicateValues" dxfId="71" priority="72"/>
  </conditionalFormatting>
  <conditionalFormatting sqref="P287">
    <cfRule type="duplicateValues" dxfId="70" priority="71"/>
  </conditionalFormatting>
  <conditionalFormatting sqref="P288">
    <cfRule type="duplicateValues" dxfId="69" priority="70"/>
  </conditionalFormatting>
  <conditionalFormatting sqref="P289">
    <cfRule type="duplicateValues" dxfId="68" priority="69"/>
  </conditionalFormatting>
  <conditionalFormatting sqref="P290">
    <cfRule type="duplicateValues" dxfId="67" priority="68"/>
  </conditionalFormatting>
  <conditionalFormatting sqref="P291">
    <cfRule type="duplicateValues" dxfId="66" priority="67"/>
  </conditionalFormatting>
  <conditionalFormatting sqref="P292:P293">
    <cfRule type="duplicateValues" dxfId="65" priority="66"/>
  </conditionalFormatting>
  <conditionalFormatting sqref="P309">
    <cfRule type="duplicateValues" dxfId="64" priority="65"/>
  </conditionalFormatting>
  <conditionalFormatting sqref="P128">
    <cfRule type="duplicateValues" dxfId="63" priority="64"/>
  </conditionalFormatting>
  <conditionalFormatting sqref="P129">
    <cfRule type="duplicateValues" dxfId="62" priority="63"/>
  </conditionalFormatting>
  <conditionalFormatting sqref="P137">
    <cfRule type="duplicateValues" dxfId="61" priority="62"/>
  </conditionalFormatting>
  <conditionalFormatting sqref="P139">
    <cfRule type="duplicateValues" dxfId="60" priority="61"/>
  </conditionalFormatting>
  <conditionalFormatting sqref="P140">
    <cfRule type="duplicateValues" dxfId="59" priority="60"/>
  </conditionalFormatting>
  <conditionalFormatting sqref="P141">
    <cfRule type="duplicateValues" dxfId="58" priority="59"/>
  </conditionalFormatting>
  <conditionalFormatting sqref="P144">
    <cfRule type="duplicateValues" dxfId="57" priority="58"/>
  </conditionalFormatting>
  <conditionalFormatting sqref="P145">
    <cfRule type="duplicateValues" dxfId="56" priority="57"/>
  </conditionalFormatting>
  <conditionalFormatting sqref="P146">
    <cfRule type="duplicateValues" dxfId="55" priority="56"/>
  </conditionalFormatting>
  <conditionalFormatting sqref="P147">
    <cfRule type="duplicateValues" dxfId="54" priority="55"/>
  </conditionalFormatting>
  <conditionalFormatting sqref="P148">
    <cfRule type="duplicateValues" dxfId="53" priority="54"/>
  </conditionalFormatting>
  <conditionalFormatting sqref="P149">
    <cfRule type="duplicateValues" dxfId="52" priority="53"/>
  </conditionalFormatting>
  <conditionalFormatting sqref="P150">
    <cfRule type="duplicateValues" dxfId="51" priority="52"/>
  </conditionalFormatting>
  <conditionalFormatting sqref="P151">
    <cfRule type="duplicateValues" dxfId="50" priority="51"/>
  </conditionalFormatting>
  <conditionalFormatting sqref="P152">
    <cfRule type="duplicateValues" dxfId="49" priority="50"/>
  </conditionalFormatting>
  <conditionalFormatting sqref="P153">
    <cfRule type="duplicateValues" dxfId="48" priority="49"/>
  </conditionalFormatting>
  <conditionalFormatting sqref="P154">
    <cfRule type="duplicateValues" dxfId="47" priority="48"/>
  </conditionalFormatting>
  <conditionalFormatting sqref="P155">
    <cfRule type="duplicateValues" dxfId="46" priority="47"/>
  </conditionalFormatting>
  <conditionalFormatting sqref="P156">
    <cfRule type="duplicateValues" dxfId="45" priority="46"/>
  </conditionalFormatting>
  <conditionalFormatting sqref="P157">
    <cfRule type="duplicateValues" dxfId="44" priority="45"/>
  </conditionalFormatting>
  <conditionalFormatting sqref="P158">
    <cfRule type="duplicateValues" dxfId="43" priority="44"/>
  </conditionalFormatting>
  <conditionalFormatting sqref="P159">
    <cfRule type="duplicateValues" dxfId="42" priority="43"/>
  </conditionalFormatting>
  <conditionalFormatting sqref="P160">
    <cfRule type="duplicateValues" dxfId="41" priority="42"/>
  </conditionalFormatting>
  <conditionalFormatting sqref="P161">
    <cfRule type="duplicateValues" dxfId="40" priority="41"/>
  </conditionalFormatting>
  <conditionalFormatting sqref="P162">
    <cfRule type="duplicateValues" dxfId="39" priority="40"/>
  </conditionalFormatting>
  <conditionalFormatting sqref="P163">
    <cfRule type="duplicateValues" dxfId="38" priority="39"/>
  </conditionalFormatting>
  <conditionalFormatting sqref="P164">
    <cfRule type="duplicateValues" dxfId="37" priority="38"/>
  </conditionalFormatting>
  <conditionalFormatting sqref="P165">
    <cfRule type="duplicateValues" dxfId="36" priority="37"/>
  </conditionalFormatting>
  <conditionalFormatting sqref="P166">
    <cfRule type="duplicateValues" dxfId="35" priority="36"/>
  </conditionalFormatting>
  <conditionalFormatting sqref="P167">
    <cfRule type="duplicateValues" dxfId="34" priority="35"/>
  </conditionalFormatting>
  <conditionalFormatting sqref="P168">
    <cfRule type="duplicateValues" dxfId="33" priority="34"/>
  </conditionalFormatting>
  <conditionalFormatting sqref="P169">
    <cfRule type="duplicateValues" dxfId="32" priority="33"/>
  </conditionalFormatting>
  <conditionalFormatting sqref="P170">
    <cfRule type="duplicateValues" dxfId="31" priority="32"/>
  </conditionalFormatting>
  <conditionalFormatting sqref="P171">
    <cfRule type="duplicateValues" dxfId="30" priority="31"/>
  </conditionalFormatting>
  <conditionalFormatting sqref="P172">
    <cfRule type="duplicateValues" dxfId="29" priority="30"/>
  </conditionalFormatting>
  <conditionalFormatting sqref="P173">
    <cfRule type="duplicateValues" dxfId="28" priority="29"/>
  </conditionalFormatting>
  <conditionalFormatting sqref="P174">
    <cfRule type="duplicateValues" dxfId="27" priority="28"/>
  </conditionalFormatting>
  <conditionalFormatting sqref="P175">
    <cfRule type="duplicateValues" dxfId="26" priority="27"/>
  </conditionalFormatting>
  <conditionalFormatting sqref="P176">
    <cfRule type="duplicateValues" dxfId="25" priority="26"/>
  </conditionalFormatting>
  <conditionalFormatting sqref="P177">
    <cfRule type="duplicateValues" dxfId="24" priority="25"/>
  </conditionalFormatting>
  <conditionalFormatting sqref="P178">
    <cfRule type="duplicateValues" dxfId="23" priority="24"/>
  </conditionalFormatting>
  <conditionalFormatting sqref="P179">
    <cfRule type="duplicateValues" dxfId="22" priority="23"/>
  </conditionalFormatting>
  <conditionalFormatting sqref="P180">
    <cfRule type="duplicateValues" dxfId="21" priority="22"/>
  </conditionalFormatting>
  <conditionalFormatting sqref="P181">
    <cfRule type="duplicateValues" dxfId="20" priority="21"/>
  </conditionalFormatting>
  <conditionalFormatting sqref="P182">
    <cfRule type="duplicateValues" dxfId="19" priority="20"/>
  </conditionalFormatting>
  <conditionalFormatting sqref="P183">
    <cfRule type="duplicateValues" dxfId="18" priority="19"/>
  </conditionalFormatting>
  <conditionalFormatting sqref="P184">
    <cfRule type="duplicateValues" dxfId="17" priority="18"/>
  </conditionalFormatting>
  <conditionalFormatting sqref="P185">
    <cfRule type="duplicateValues" dxfId="16" priority="17"/>
  </conditionalFormatting>
  <conditionalFormatting sqref="P186">
    <cfRule type="duplicateValues" dxfId="15" priority="16"/>
  </conditionalFormatting>
  <conditionalFormatting sqref="P187:P188">
    <cfRule type="duplicateValues" dxfId="14" priority="15"/>
  </conditionalFormatting>
  <conditionalFormatting sqref="P189:P190">
    <cfRule type="duplicateValues" dxfId="13" priority="14"/>
  </conditionalFormatting>
  <conditionalFormatting sqref="P202">
    <cfRule type="duplicateValues" dxfId="12" priority="13"/>
  </conditionalFormatting>
  <conditionalFormatting sqref="P203">
    <cfRule type="duplicateValues" dxfId="11" priority="12"/>
  </conditionalFormatting>
  <conditionalFormatting sqref="P204">
    <cfRule type="duplicateValues" dxfId="10" priority="11"/>
  </conditionalFormatting>
  <conditionalFormatting sqref="P205">
    <cfRule type="duplicateValues" dxfId="9" priority="10"/>
  </conditionalFormatting>
  <conditionalFormatting sqref="P206">
    <cfRule type="duplicateValues" dxfId="8" priority="9"/>
  </conditionalFormatting>
  <conditionalFormatting sqref="P207">
    <cfRule type="duplicateValues" dxfId="7" priority="8"/>
  </conditionalFormatting>
  <conditionalFormatting sqref="P208">
    <cfRule type="duplicateValues" dxfId="6" priority="7"/>
  </conditionalFormatting>
  <conditionalFormatting sqref="P209">
    <cfRule type="duplicateValues" dxfId="5" priority="6"/>
  </conditionalFormatting>
  <conditionalFormatting sqref="P210">
    <cfRule type="duplicateValues" dxfId="4" priority="5"/>
  </conditionalFormatting>
  <conditionalFormatting sqref="P211:P212">
    <cfRule type="duplicateValues" dxfId="3" priority="4"/>
  </conditionalFormatting>
  <conditionalFormatting sqref="P238:P239">
    <cfRule type="duplicateValues" dxfId="2" priority="3"/>
  </conditionalFormatting>
  <conditionalFormatting sqref="P322">
    <cfRule type="duplicateValues" dxfId="1" priority="2"/>
  </conditionalFormatting>
  <conditionalFormatting sqref="P324">
    <cfRule type="duplicateValues" dxfId="0" priority="1"/>
  </conditionalFormatting>
  <dataValidations count="1">
    <dataValidation type="whole" showErrorMessage="1" errorTitle="Lưu ý" error="Nhập số nguyên lớn hơn 0 và nhỏ hơn 999,999,999,999,999" promptTitle="Lưu ý" prompt="Nhập số nguyên lớn hơn 0 và nhỏ hơn 999,999,999,999,999" sqref="P128:P190 P324 P193:P231 P257:P264 P266 P269:P272 P274:P280 P282 P284:P293 P309 P322 P235:P254 N9:O326" xr:uid="{90B484DD-0DD7-4C54-9B7C-08A1C8C9F92A}">
      <formula1>0</formula1>
      <formula2>999999999999999</formula2>
    </dataValidation>
  </dataValidations>
  <pageMargins left="0.11811023622047245" right="0.11811023622047245" top="0.35433070866141736" bottom="0.15748031496062992" header="0.31496062992125984" footer="0.31496062992125984"/>
  <pageSetup paperSize="9" orientation="landscape"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D1B0092FDC0654A8FA7FDA17DC04488" ma:contentTypeVersion="4" ma:contentTypeDescription="Create a new document." ma:contentTypeScope="" ma:versionID="0b0ee86411ef9e565240e4c24d65773b">
  <xsd:schema xmlns:xsd="http://www.w3.org/2001/XMLSchema" xmlns:xs="http://www.w3.org/2001/XMLSchema" xmlns:p="http://schemas.microsoft.com/office/2006/metadata/properties" xmlns:ns2="d59a7d9b-b8ab-4fd8-8747-a792ee11e21d" targetNamespace="http://schemas.microsoft.com/office/2006/metadata/properties" ma:root="true" ma:fieldsID="82ecbbe65a039288a64e9d8615835c11" ns2:_="">
    <xsd:import namespace="d59a7d9b-b8ab-4fd8-8747-a792ee11e21d"/>
    <xsd:element name="properties">
      <xsd:complexType>
        <xsd:sequence>
          <xsd:element name="documentManagement">
            <xsd:complexType>
              <xsd:all>
                <xsd:element ref="ns2:NoiDung" minOccurs="0"/>
                <xsd:element ref="ns2:NgayBatDau" minOccurs="0"/>
                <xsd:element ref="ns2:NgayKetThuc" minOccurs="0"/>
                <xsd:element ref="ns2:TenVanBa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9a7d9b-b8ab-4fd8-8747-a792ee11e21d" elementFormDefault="qualified">
    <xsd:import namespace="http://schemas.microsoft.com/office/2006/documentManagement/types"/>
    <xsd:import namespace="http://schemas.microsoft.com/office/infopath/2007/PartnerControls"/>
    <xsd:element name="NoiDung" ma:index="8" nillable="true" ma:displayName="NoiDung" ma:internalName="NoiDung">
      <xsd:simpleType>
        <xsd:restriction base="dms:Note">
          <xsd:maxLength value="255"/>
        </xsd:restriction>
      </xsd:simpleType>
    </xsd:element>
    <xsd:element name="NgayBatDau" ma:index="9" nillable="true" ma:displayName="NgayBatDau" ma:format="DateOnly" ma:internalName="NgayBatDau">
      <xsd:simpleType>
        <xsd:restriction base="dms:DateTime"/>
      </xsd:simpleType>
    </xsd:element>
    <xsd:element name="NgayKetThuc" ma:index="10" nillable="true" ma:displayName="NgayKetThuc" ma:format="DateOnly" ma:internalName="NgayKetThuc">
      <xsd:simpleType>
        <xsd:restriction base="dms:DateTime"/>
      </xsd:simpleType>
    </xsd:element>
    <xsd:element name="TenVanBan" ma:index="11" nillable="true" ma:displayName="TenVanBan" ma:internalName="TenVanBa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gayKetThuc xmlns="d59a7d9b-b8ab-4fd8-8747-a792ee11e21d" xsi:nil="true"/>
    <NoiDung xmlns="d59a7d9b-b8ab-4fd8-8747-a792ee11e21d" xsi:nil="true"/>
    <TenVanBan xmlns="d59a7d9b-b8ab-4fd8-8747-a792ee11e21d" xsi:nil="true"/>
    <NgayBatDau xmlns="d59a7d9b-b8ab-4fd8-8747-a792ee11e21d" xsi:nil="true"/>
  </documentManagement>
</p:properties>
</file>

<file path=customXml/itemProps1.xml><?xml version="1.0" encoding="utf-8"?>
<ds:datastoreItem xmlns:ds="http://schemas.openxmlformats.org/officeDocument/2006/customXml" ds:itemID="{4D8B5E98-C62E-4BED-B831-C6396656CEBC}"/>
</file>

<file path=customXml/itemProps2.xml><?xml version="1.0" encoding="utf-8"?>
<ds:datastoreItem xmlns:ds="http://schemas.openxmlformats.org/officeDocument/2006/customXml" ds:itemID="{5DCC0B32-3CDD-4B78-9B25-3CCCECB6DB01}"/>
</file>

<file path=customXml/itemProps3.xml><?xml version="1.0" encoding="utf-8"?>
<ds:datastoreItem xmlns:ds="http://schemas.openxmlformats.org/officeDocument/2006/customXml" ds:itemID="{383B19EB-D8A5-428E-AF36-16F8CE8EF2A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Mẫu số 12.1B. Bảng giá dự thầu </vt:lpstr>
      <vt:lpstr>Phụ lục</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2024-07-08T03:36:30Z</dcterms:created>
  <dcterms:modified xsi:type="dcterms:W3CDTF">2024-08-05T01:31:09Z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0x010100ED1B0092FDC0654A8FA7FDA17DC04488</vt:lpwstr>
  </property>
</Properties>
</file>